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<sst xmlns="http://schemas.openxmlformats.org/spreadsheetml/2006/main" count="7750" uniqueCount="1839">
  <si>
    <t>Оновлена базова мережа закладів культури на 2025 рік</t>
  </si>
  <si>
    <t xml:space="preserve">№ </t>
  </si>
  <si>
    <t>Найменування закладу культури чи закладу освіти сфери культури</t>
  </si>
  <si>
    <t>Засновник (засновники) закладу</t>
  </si>
  <si>
    <t>Тип закладу</t>
  </si>
  <si>
    <t>Ідентифікаційний код згідно з ЄДРПОУ 
 (для юридичної особи)</t>
  </si>
  <si>
    <t>Дата та номер запису про державну реєстрацію створення юридичної особи (для юридичної особи), чи рішення засновника (засновників) (для юридичної особи, у складі якої утворено заклад)</t>
  </si>
  <si>
    <t>Форма власності закладу</t>
  </si>
  <si>
    <t>Місце знаходження закладу (юридична адреса)</t>
  </si>
  <si>
    <t>Фактична адреса розташування закладу</t>
  </si>
  <si>
    <t>Номер телефону закладу</t>
  </si>
  <si>
    <t>Адреса електронної пошти</t>
  </si>
  <si>
    <t>Код населеного пункту, в якому розташований заклад</t>
  </si>
  <si>
    <t>область*</t>
  </si>
  <si>
    <t>район</t>
  </si>
  <si>
    <t>населений пункт</t>
  </si>
  <si>
    <t>вулиця, номер будівлі</t>
  </si>
  <si>
    <t>область</t>
  </si>
  <si>
    <t>Категорія об'єкта*</t>
  </si>
  <si>
    <t>UA код об'єкта</t>
  </si>
  <si>
    <t>Оновлено інформацію 
( поставте +)</t>
  </si>
  <si>
    <t>Комунальний заклад «Остерська публічна бібліотека з філіями»</t>
  </si>
  <si>
    <t>Остерська міська рада</t>
  </si>
  <si>
    <t>Бібліотека</t>
  </si>
  <si>
    <t>13.12.2022 № 1000601020000001713</t>
  </si>
  <si>
    <t>Комунальна власність</t>
  </si>
  <si>
    <t>Чернігівська</t>
  </si>
  <si>
    <t>Чернігівський</t>
  </si>
  <si>
    <t>м. Остер</t>
  </si>
  <si>
    <t>вул. Незалежності, 21</t>
  </si>
  <si>
    <t>м.Остер</t>
  </si>
  <si>
    <t>вул. Миру, 36</t>
  </si>
  <si>
    <t>04646 3-11 92</t>
  </si>
  <si>
    <t>lib.oster.3@gmail.com</t>
  </si>
  <si>
    <t>М</t>
  </si>
  <si>
    <t>UA74100310010010586</t>
  </si>
  <si>
    <t>Філія с.Євминка</t>
  </si>
  <si>
    <t>с. Євминка</t>
  </si>
  <si>
    <t>вул.Київська, 186А</t>
  </si>
  <si>
    <t>097 595 7957</t>
  </si>
  <si>
    <t>С</t>
  </si>
  <si>
    <t>UA74100310080040889</t>
  </si>
  <si>
    <t>Філія с.Білики</t>
  </si>
  <si>
    <t>с.Білики</t>
  </si>
  <si>
    <t>вул. Незалежності, 60 А</t>
  </si>
  <si>
    <t>UA74100310040056695</t>
  </si>
  <si>
    <t>Філія с.Одинці</t>
  </si>
  <si>
    <t>с.Одинці</t>
  </si>
  <si>
    <t>вул.Центральна,19 б</t>
  </si>
  <si>
    <t>UA74100310170087223</t>
  </si>
  <si>
    <t>Філія с.Любечанинів</t>
  </si>
  <si>
    <t>с. Любечанинів</t>
  </si>
  <si>
    <t>вул. Романа Музики,53</t>
  </si>
  <si>
    <t>UA74100310150072577</t>
  </si>
  <si>
    <t>Філія с.Крехаїв</t>
  </si>
  <si>
    <t>с.Крехаїв</t>
  </si>
  <si>
    <t>провул. Шкільний, 12</t>
  </si>
  <si>
    <t>UA74100310140065884</t>
  </si>
  <si>
    <t>Філія с.Волевачі</t>
  </si>
  <si>
    <t>с.Волевачі</t>
  </si>
  <si>
    <t>вул. Юли, 11 а</t>
  </si>
  <si>
    <t>UA74100310060067462</t>
  </si>
  <si>
    <t>Філія с.Бірки</t>
  </si>
  <si>
    <t>с.Бірки</t>
  </si>
  <si>
    <t>вул. Шевченка, 14</t>
  </si>
  <si>
    <t>UA74100310050032898</t>
  </si>
  <si>
    <t>Філія с.Пархимів</t>
  </si>
  <si>
    <t>с. Пархимів</t>
  </si>
  <si>
    <t>вул. Поліська, 12</t>
  </si>
  <si>
    <t>UA74100310180094364</t>
  </si>
  <si>
    <t>КЗ «Остерський міський будинок культури»</t>
  </si>
  <si>
    <t>Палац і будинок культури</t>
  </si>
  <si>
    <t>вул. Грановського, 3</t>
  </si>
  <si>
    <t>093 901 3126</t>
  </si>
  <si>
    <t>ludmiladonskaa0606@gmail.com</t>
  </si>
  <si>
    <t>M</t>
  </si>
  <si>
    <t>Бірківський сільський будинок культури</t>
  </si>
  <si>
    <t>Інший клубний заклад</t>
  </si>
  <si>
    <t>вул.Шевченка, 14</t>
  </si>
  <si>
    <t>097 246 7894</t>
  </si>
  <si>
    <t>viddiloktms@ukr.net</t>
  </si>
  <si>
    <t>C</t>
  </si>
  <si>
    <t>UA74100250040019693</t>
  </si>
  <si>
    <t>Біликівський сільський клуб</t>
  </si>
  <si>
    <t>інший клубний заклад</t>
  </si>
  <si>
    <t>вул.Незалежності, 60А</t>
  </si>
  <si>
    <t>099 209 1112</t>
  </si>
  <si>
    <t>UA53080010010014619</t>
  </si>
  <si>
    <t>Любечанинівський сільський будинок культури</t>
  </si>
  <si>
    <t>с.Любечанинів</t>
  </si>
  <si>
    <t>вул.Романа Музики, 53</t>
  </si>
  <si>
    <t>-</t>
  </si>
  <si>
    <t>Пархимівський сільський клуб</t>
  </si>
  <si>
    <t>с.Пархимів</t>
  </si>
  <si>
    <t>вул.Поліська, 12</t>
  </si>
  <si>
    <t>068 905 4322</t>
  </si>
  <si>
    <t>Котівський сільський клуб</t>
  </si>
  <si>
    <t>с.Котів</t>
  </si>
  <si>
    <t>вул.Коротенка, 4</t>
  </si>
  <si>
    <t>068 900 2743</t>
  </si>
  <si>
    <t>osvita@osterska-gromada.gov.</t>
  </si>
  <si>
    <t>UA74100310110099457</t>
  </si>
  <si>
    <t>Євминський сільський будинок культури</t>
  </si>
  <si>
    <t>с.Євминка</t>
  </si>
  <si>
    <t>вул. Київська, 186А</t>
  </si>
  <si>
    <t>063 533 0403</t>
  </si>
  <si>
    <t>Волевачівський сільський будинок культури</t>
  </si>
  <si>
    <t>вул.Юли, 11А</t>
  </si>
  <si>
    <t>Одинцівський сільський клуб</t>
  </si>
  <si>
    <t>вул.Центральна, 16А</t>
  </si>
  <si>
    <t>Кошанівський сільський клуб</t>
  </si>
  <si>
    <t>с.Кошани</t>
  </si>
  <si>
    <t>вул.Центральна, 46А</t>
  </si>
  <si>
    <t>UA74100310120028410</t>
  </si>
  <si>
    <t>Крехаївський сільський клуб</t>
  </si>
  <si>
    <t>пров. Шкільний, 2 А</t>
  </si>
  <si>
    <t>066 543 2399</t>
  </si>
  <si>
    <t>Поліський сільський клуб</t>
  </si>
  <si>
    <t>с.Поліське</t>
  </si>
  <si>
    <t>вул.Польова, 30</t>
  </si>
  <si>
    <t>UA74060010310013646</t>
  </si>
  <si>
    <t>Остерський краєзнавчий музей</t>
  </si>
  <si>
    <t>Музей</t>
  </si>
  <si>
    <t>29.06.1995 р. 10461200000000604</t>
  </si>
  <si>
    <t>вул.Гагаріна,30</t>
  </si>
  <si>
    <t>04646 3 11 92</t>
  </si>
  <si>
    <t>oster_muzey@ukr.net</t>
  </si>
  <si>
    <t>Комунальний заклад позашкільної мистецької освіти «Остерська музична школа» Остерської міської ради</t>
  </si>
  <si>
    <t>Мистецька школа</t>
  </si>
  <si>
    <t>28.09.2022, 1000467770004000468</t>
  </si>
  <si>
    <t>вул.Л.Українки, 2</t>
  </si>
  <si>
    <t>04646 4 35 07</t>
  </si>
  <si>
    <t>ostermuz@gmail.com</t>
  </si>
  <si>
    <t>Комунальний заклад «Публічна бібліотека Березнянської селищної ради» Чернігівського району Чернігівської області</t>
  </si>
  <si>
    <t>Березнянська селищна рада</t>
  </si>
  <si>
    <t>15.11.2023, 1000601020000001778</t>
  </si>
  <si>
    <t>комунальна</t>
  </si>
  <si>
    <t>селище Березна</t>
  </si>
  <si>
    <t>вул. Свято-Покровська, 3</t>
  </si>
  <si>
    <t>publicnabibliotekaberezna37@gmail.com</t>
  </si>
  <si>
    <t>Т</t>
  </si>
  <si>
    <t>UA74100010010030388</t>
  </si>
  <si>
    <t>+</t>
  </si>
  <si>
    <t>Бібліотека-філія для дітей смт Березна комунального закладу «Публічна бібліотека Березнянської селищної ради» Чернігівського району Чернігівської області.</t>
  </si>
  <si>
    <t>Рішенняя 31 сесії 8 скликання Березнянської селищної ради від 27.09.2023 року № 955/31 -VIII "Про створення Комунального закладу "Публічна бібліотека Березнянської селищної ради " Чернігівського раону, Чернігівської області та затвердження Статуту"</t>
  </si>
  <si>
    <r>
      <rPr>
        <rFont val="&quot;Times New Roman&quot;"/>
        <color rgb="FF1155CC"/>
        <sz val="14.0"/>
        <u/>
      </rPr>
      <t>publicnabibliotekaberezna37@gmail.com</t>
    </r>
  </si>
  <si>
    <t>Бібліотека-філія с. Локнисте комунального закладу «Публічна бібліотека Березнянської селищної ради» Чернігівського району Чернігівської області.</t>
  </si>
  <si>
    <t>с. Локнисте</t>
  </si>
  <si>
    <t>вул. Перемоги, 2</t>
  </si>
  <si>
    <t>UA74100010080034741</t>
  </si>
  <si>
    <t>Бібліотека-філія с. Бігач комунального закладу «Публічна бібліотека Березнянської селищної ради» Чернігівського району Чернігівської області.</t>
  </si>
  <si>
    <t>с. Бігач</t>
  </si>
  <si>
    <t>вул. Троїцька, 43</t>
  </si>
  <si>
    <t>UA74100010020066360</t>
  </si>
  <si>
    <t>Бібліотека-філія с. Сахнівка комунального закладу «Публічна бібліотека Березнянської селищної ради» Чернігівського району Чернігівської області з бібліотечним пунктом у с.Климентинівка.</t>
  </si>
  <si>
    <t>с. Сахнівка</t>
  </si>
  <si>
    <t>вул. Червона Площа, 2</t>
  </si>
  <si>
    <t>UA74100010140020570</t>
  </si>
  <si>
    <t>Бібліотека-філія с. Миколаївка комунального закладу «Публічна бібліотека Березнянської селищної ради» Чернігівського району Чернігівської області.</t>
  </si>
  <si>
    <t>с. Миколаївка</t>
  </si>
  <si>
    <t>вул. Миру, 48</t>
  </si>
  <si>
    <t>UA74100010100064710</t>
  </si>
  <si>
    <t>Бібліотека-філія с. Гусавка комунального закладу «Публічна бібліотека Березнянської селищної ради» Чернігівського району Чернігівської області.</t>
  </si>
  <si>
    <t>Рішенняя 31 сесії 8 скликання Березнянської селищної ради від 27.09.2023 року № 955/31 -VIII "Про створення Комунального закладу "Публічна бібліотека Березнянської селищної ради " Чернігівського району, Чернігівської області та затвердження Статуту"</t>
  </si>
  <si>
    <t>с. Гусавка</t>
  </si>
  <si>
    <t>вул. Соборна, 27а</t>
  </si>
  <si>
    <t>UA74100010050097396</t>
  </si>
  <si>
    <t>Центр кульутри та дозвілля Березнянської селищної ради</t>
  </si>
  <si>
    <t>Рішення сесії Березнянської селищної ради від 16 лютого 2021 № 156/6-VIII</t>
  </si>
  <si>
    <t>вул. Свято - Покровська, 9</t>
  </si>
  <si>
    <t>berezna.budynokkultury@ukr.net</t>
  </si>
  <si>
    <t>T</t>
  </si>
  <si>
    <t>Локнистенський відділ Центру культури і дозвілля Березнянської селищної ради</t>
  </si>
  <si>
    <t>Миколаївський відділ Центру культури і дозвілля Березнянської селищної ради</t>
  </si>
  <si>
    <t>Бігацький відділ Центру культури і дозвілля Березнянської селищної ради</t>
  </si>
  <si>
    <t>Сахнівський відділ Центру культури і дозвілля Березнянської селищної ради</t>
  </si>
  <si>
    <t>Климентинівський відділ Центру культури і дозвілля Березнянської селищної ради</t>
  </si>
  <si>
    <t>с. Климентинівка</t>
  </si>
  <si>
    <t>вул. Молодіжна, 2</t>
  </si>
  <si>
    <t>UA74100010070047201</t>
  </si>
  <si>
    <t>КЗ "Березнянський історико - краєзнавчий музей ім.Г.Г. Верьовки" Березнянської селищної ради</t>
  </si>
  <si>
    <t>рішення сесії Березнянської селищної ради від 30.12.2020 р. № 71/38</t>
  </si>
  <si>
    <t>вул. Свято - Покровська,4</t>
  </si>
  <si>
    <t>muzey_verovki@ukr.net</t>
  </si>
  <si>
    <t>КЗ МШ "Березнянська мистецька школа імені Г.Г. Верьовки" Березнянської селищної ради</t>
  </si>
  <si>
    <t>06.02.1997 р. 10501200000000503</t>
  </si>
  <si>
    <t>вул. Шевченка, 28</t>
  </si>
  <si>
    <t>вул.Шевченка, 28</t>
  </si>
  <si>
    <t>mshkola_berezna1920@ukr.net</t>
  </si>
  <si>
    <t>Комунальний заклад «Смолинська публічна бібліотека» Гончарівської селищної ради Чернігівського району Чернігівської області</t>
  </si>
  <si>
    <t>Гончарівська селищна рада Чернігівсьського району Чернігівської області</t>
  </si>
  <si>
    <t>28.02.2025, 1000601070007001474</t>
  </si>
  <si>
    <t>с. Смолин</t>
  </si>
  <si>
    <t>вул. Нова, 17</t>
  </si>
  <si>
    <t>вул. Перемоги, 26</t>
  </si>
  <si>
    <t>smolinbiblioteka@ukr.net</t>
  </si>
  <si>
    <t>UA74100030140019081</t>
  </si>
  <si>
    <t>Лебедівська бібліотека-філія Комунального закладу «Смолинська публічна бібліотека» Гончарівської селищної ради Чернігівського району Чернігівської області</t>
  </si>
  <si>
    <t>с. Лебедівка</t>
  </si>
  <si>
    <t>вул. Центральна, 25</t>
  </si>
  <si>
    <t>UA74100030080058059</t>
  </si>
  <si>
    <t>Максимська бібліотека-філія Комунального закладу «Смолинська публічна бібліотека» Гончарівської селищної ради Чернігівського району Чернігівської області</t>
  </si>
  <si>
    <t>с. Максим</t>
  </si>
  <si>
    <t>вул. Чернігівська,52</t>
  </si>
  <si>
    <t>UA74100030120014834</t>
  </si>
  <si>
    <t>Слабинська бібліотека-філія Комунального закладу «Смолинська публічна бібліотека» Гончарівської селищної ради Чернігівського району Чернігівської області</t>
  </si>
  <si>
    <t>с. Слабин</t>
  </si>
  <si>
    <t>вул.Молодіжна,10</t>
  </si>
  <si>
    <t>UA74100030130069877</t>
  </si>
  <si>
    <t>Соколівська бібліотека-філія Комунального закладу «Смолинська публічна бібліотека» Гончарівської селищної ради Чернігівського району Чернігівської області</t>
  </si>
  <si>
    <t>с. Соколівка</t>
  </si>
  <si>
    <t>вул. Центральна, 59</t>
  </si>
  <si>
    <t>UA74100030150080574</t>
  </si>
  <si>
    <t>Смолинський будинок культури Гончарівської селищної ради</t>
  </si>
  <si>
    <t>Інший заклад культури</t>
  </si>
  <si>
    <t>Рішення 47 сесії 8 скликання Гончарівської селищної ради від 19 грудня 2024 року</t>
  </si>
  <si>
    <t>селище Гончарівське</t>
  </si>
  <si>
    <t>вул. Танкістів, 11</t>
  </si>
  <si>
    <t>с. Смолин,</t>
  </si>
  <si>
    <r>
      <rPr>
        <rFont val="&quot;Times New Roman&quot;"/>
        <color rgb="FF1155CC"/>
        <sz val="14.0"/>
        <u/>
      </rPr>
      <t>Yana4komarova@gmail.com</t>
    </r>
  </si>
  <si>
    <t>Слабинський будинок культури Гончарівської селищної ради</t>
  </si>
  <si>
    <t>вул. Молодіжна, 10</t>
  </si>
  <si>
    <t>goncharivske-osvita@ukr.net</t>
  </si>
  <si>
    <t>Максимівський будинок культури Гончарівської селищної ради</t>
  </si>
  <si>
    <t>Козерізький сільський клуб</t>
  </si>
  <si>
    <t>с. Козероги</t>
  </si>
  <si>
    <t>вул. Лугова,1</t>
  </si>
  <si>
    <t>UA74100030070013156</t>
  </si>
  <si>
    <t>Жеведський сільський клуб</t>
  </si>
  <si>
    <t>с. Жеведь</t>
  </si>
  <si>
    <t>вул. Садова, 1</t>
  </si>
  <si>
    <t>UA74100030060050635</t>
  </si>
  <si>
    <t>Лебедівський сільський клуб</t>
  </si>
  <si>
    <t>Соколівський сільський клуб</t>
  </si>
  <si>
    <t>Боровиківський сільський клуб</t>
  </si>
  <si>
    <t>с. Боровики</t>
  </si>
  <si>
    <t>вул. Шкільна, 12</t>
  </si>
  <si>
    <t>UA74100030020046591</t>
  </si>
  <si>
    <t>Гончарівська школа мистецтв Гончарівської селищної ради Чернігівського району Чернігівської області</t>
  </si>
  <si>
    <t>28.02.2025, 1000601070008000903</t>
  </si>
  <si>
    <t>вул.Танкістів, 48 А</t>
  </si>
  <si>
    <t>goncharivska_mshkola@ukr.net</t>
  </si>
  <si>
    <t>UA74100030010092910</t>
  </si>
  <si>
    <t>Комунальний заклад «Городнянська централізована бібліотечна система» Городянської міської ради</t>
  </si>
  <si>
    <t>Городнянська міська рада</t>
  </si>
  <si>
    <t>27.11.1995р. №10441200000000011</t>
  </si>
  <si>
    <t>м. Городня</t>
  </si>
  <si>
    <t>вул. Троїцька, 8а</t>
  </si>
  <si>
    <t>вул.Троїцька, 8а</t>
  </si>
  <si>
    <t>biblgorod@gmail.com</t>
  </si>
  <si>
    <t>UA74100050010035827</t>
  </si>
  <si>
    <t>Автуницька сільська бібліотека-філія Комунального закладу «Городнянська централізована бібліотечна система» Городянської міської ради</t>
  </si>
  <si>
    <t>с. Автуничі</t>
  </si>
  <si>
    <t>вул. Армійська, 27</t>
  </si>
  <si>
    <t>UA74100050020066466</t>
  </si>
  <si>
    <t>Бутівська сільська бібліотека-філія Комунального закладу «Городнянська централізована бібліотечна система» Городянської міської ради</t>
  </si>
  <si>
    <t>с. Бутівка</t>
  </si>
  <si>
    <t>вул. Покровська, 56</t>
  </si>
  <si>
    <t>UA74100050090041238</t>
  </si>
  <si>
    <t>Вокзал-Городнянська сільська бібліотека-філія Комунального закладу «Городнянська централізована бібліотечна система» Городянської міської ради</t>
  </si>
  <si>
    <t>с. Вокзал-Городня</t>
  </si>
  <si>
    <t>вул.Вокзальна,9</t>
  </si>
  <si>
    <t>UA74100050110038211</t>
  </si>
  <si>
    <t>Володимирівська сільська бібліотека-філія Комунального закладу «Городнянська централізована бібліотечна система» Городянської міської ради</t>
  </si>
  <si>
    <t>с. Володимирівка</t>
  </si>
  <si>
    <t>вул.Миру, 182</t>
  </si>
  <si>
    <t>UA74100050120070723</t>
  </si>
  <si>
    <t>Гніздищенська сільська бібліотека-філія Комунального закладу «Городнянська централізована бібліотечна система» Городянської міської ради</t>
  </si>
  <si>
    <t>с. Гніздище</t>
  </si>
  <si>
    <t>вул. Перемоги, 9</t>
  </si>
  <si>
    <t>UA74100050140034066</t>
  </si>
  <si>
    <t>Деревинська сільська бібліотека-філія Комунального закладу «Городнянська централізована бібліотечна система» Городянської міської ради</t>
  </si>
  <si>
    <t>с. Деревини</t>
  </si>
  <si>
    <t>вул.Гагаріна, 2</t>
  </si>
  <si>
    <t>UA74100050170058219</t>
  </si>
  <si>
    <t>Дроздовицька сільська бібліотека-філія Комунального закладу «Городнянська централізована бібліотечна система» Городянської міської ради</t>
  </si>
  <si>
    <t>с. Дроздовиця</t>
  </si>
  <si>
    <t>вул. Перемоги,1</t>
  </si>
  <si>
    <t>UA74100050200035646</t>
  </si>
  <si>
    <t>Дібрівненська сільська бібліотека-філія Комунального закладу «Городнянська централізована бібліотечна система» Городянської міської ради</t>
  </si>
  <si>
    <t>с. Дібрівне</t>
  </si>
  <si>
    <t>вул.Маркова, 104</t>
  </si>
  <si>
    <t>UA74100050190018122</t>
  </si>
  <si>
    <t>Ільмівська сільська бібліотека-філія Комунального закладу «Городнянська централізована бібліотечна система» Городянської міської ради</t>
  </si>
  <si>
    <t>с. Ільмівка</t>
  </si>
  <si>
    <t>вул.Миру,23</t>
  </si>
  <si>
    <t>UA74100050230088815</t>
  </si>
  <si>
    <t>Конотопська сільська бібліотека-філія Комунального закладу «Городнянська централізована бібліотечна система» Городянської міської ради</t>
  </si>
  <si>
    <t>с. Конотоп</t>
  </si>
  <si>
    <t>вул.Щорса, 71</t>
  </si>
  <si>
    <t>UA74100050260039099</t>
  </si>
  <si>
    <t>Лемешівська сільська бібліотека-філія Комунального закладу «Городнянська централізована бібліотечна система» Городянської міської ради</t>
  </si>
  <si>
    <t>с. Лемешівка</t>
  </si>
  <si>
    <t>вул. Попудренка, 45</t>
  </si>
  <si>
    <t>UA74100050290064375</t>
  </si>
  <si>
    <t>Мощенська сільська бібліотека-філія Комунального закладу «Городнянська централізована бібліотечна система» Городянської міської ради</t>
  </si>
  <si>
    <t>с. Мощенка</t>
  </si>
  <si>
    <t>вул.Цимбаліста, 3</t>
  </si>
  <si>
    <t>UA74100050350028416</t>
  </si>
  <si>
    <t>Невклянська сільська бібліотека-філія Комунального закладу «Городнянська централізована бібліотечна система» Городянської міської ради</t>
  </si>
  <si>
    <t>с. Невкля</t>
  </si>
  <si>
    <t>вул.Вознесенська, 23</t>
  </si>
  <si>
    <t>UA74100050360048901</t>
  </si>
  <si>
    <t>Півнівщанська сільська бібліотека-філія Комунального закладу «Городнянська централізована бібліотечна система» Городянської міської ради</t>
  </si>
  <si>
    <t>с. Півнівщина</t>
  </si>
  <si>
    <t>вул.Квітнева, 98</t>
  </si>
  <si>
    <t>UA74100050410089744</t>
  </si>
  <si>
    <t>Пекурівська сільська бібліотека-філія Комунального закладу «Городнянська централізована бібліотечна система» Городянської міської ради</t>
  </si>
  <si>
    <t>с. Пекурівка</t>
  </si>
  <si>
    <t>вул.Гагаріна,19</t>
  </si>
  <si>
    <t>UA74100050380041235</t>
  </si>
  <si>
    <t>Переписька сільська бібліотека-філія Комунального закладу «Городнянська централізована бібліотечна система» Городянської міської ради</t>
  </si>
  <si>
    <t>с. Перепис</t>
  </si>
  <si>
    <t>вул.Троїцька, 59</t>
  </si>
  <si>
    <t>UA74100050390071756</t>
  </si>
  <si>
    <t>Поліська сільська бібліотека-філія Комунального закладу «Городнянська централізована бібліотечна система» Городянської міської ради</t>
  </si>
  <si>
    <t>с. Полісся</t>
  </si>
  <si>
    <t>вул. Садова, 5</t>
  </si>
  <si>
    <t>UA74100050420095318</t>
  </si>
  <si>
    <t>Сеньківська сільська бібліотека-філія Комунального закладу «Городнянська централізована бібліотечна система» Городянської міської ради</t>
  </si>
  <si>
    <t>с. Сеньківка</t>
  </si>
  <si>
    <t>вул.Шевченка, 1</t>
  </si>
  <si>
    <t>UA74100050450091513</t>
  </si>
  <si>
    <t>Смичинська сільська бібліотека-філія Комунального закладу «Городнянська централізована бібліотечна система» Городянської міської ради</t>
  </si>
  <si>
    <t>с. Смичин</t>
  </si>
  <si>
    <t>вул.Чернігівська,19</t>
  </si>
  <si>
    <t>UA74100050470090644</t>
  </si>
  <si>
    <t>Солонівська сільська бібліотека-філія Комунального закладу «Городнянська централізована бібліотечна система» Городянської міської ради</t>
  </si>
  <si>
    <t>с. Солонівка</t>
  </si>
  <si>
    <t>вул.Святомиколаївська, 71</t>
  </si>
  <si>
    <t>UA74100050480044652</t>
  </si>
  <si>
    <t>Хотівлянська сільська бібліотека-філія Комунального закладу «Городнянська централізована бібліотечна система» Городянської міської ради</t>
  </si>
  <si>
    <t>с. Хотівля</t>
  </si>
  <si>
    <t>вул.Попудренка,46</t>
  </si>
  <si>
    <t>UA74100050550090041</t>
  </si>
  <si>
    <t>Хоробицька сільська бібліотека-філія Комунального закладу «Городнянська централізована бібліотечна система» Городянської міської ради</t>
  </si>
  <si>
    <t>с. Хоробичі</t>
  </si>
  <si>
    <t>вул.Амосова,4</t>
  </si>
  <si>
    <t>UA74100050540069041</t>
  </si>
  <si>
    <t>Хрипівська сільська бібліотека-філія Комунального закладу «Городнянська централізована бібліотечна система» Городянської міської ради</t>
  </si>
  <si>
    <t>с. Хрипівка</t>
  </si>
  <si>
    <t>вул.Миру, 13</t>
  </si>
  <si>
    <t>UA74100050560093160</t>
  </si>
  <si>
    <t>Ваганицька сільська бібліотека-філія Комунального закладу «Городнянська централізована бібліотечна система» Городянської міської ради</t>
  </si>
  <si>
    <t>с. Ваганичі</t>
  </si>
  <si>
    <t>вул.Білогубівка,1</t>
  </si>
  <si>
    <t>UA74100050100074658</t>
  </si>
  <si>
    <t>Автуницький сільський клуб.</t>
  </si>
  <si>
    <t>рішення другої сесії восьмого скликання від 23.12.2020 року.</t>
  </si>
  <si>
    <t>вул. Троїцька, 13</t>
  </si>
  <si>
    <t>с.Автуничі</t>
  </si>
  <si>
    <t>gorodnyambk@i.ua</t>
  </si>
  <si>
    <t>Бутівський сільський будинок культури</t>
  </si>
  <si>
    <t>рішення третьої (21) сесії сьомого скликання від01.03.2018року.</t>
  </si>
  <si>
    <t>с.Бутівка</t>
  </si>
  <si>
    <t>Ваганицький сільський клуб</t>
  </si>
  <si>
    <t>рішення другої сесії восьмого скликання від 23.12.2020 року</t>
  </si>
  <si>
    <t>с.Ваганичі</t>
  </si>
  <si>
    <t>вул. Євреїнова,2</t>
  </si>
  <si>
    <t>Володимирівський сільський будинок культури</t>
  </si>
  <si>
    <t>рішення двадцятої сесії сьомого скликання від23.12.2019року.</t>
  </si>
  <si>
    <t>с.Володимирівка</t>
  </si>
  <si>
    <t>вул. Миру 182</t>
  </si>
  <si>
    <t>Дібрівненський сільський будинок культури</t>
  </si>
  <si>
    <t>с.Дібрівне</t>
  </si>
  <si>
    <t>вул.Маркова,104</t>
  </si>
  <si>
    <t>Деревинський сільський клуб</t>
  </si>
  <si>
    <t>с.Деревини</t>
  </si>
  <si>
    <t>вул.Гагаріна,1а</t>
  </si>
  <si>
    <t>Дроздовицький сільський будинок культури</t>
  </si>
  <si>
    <t>с.Дроздовиця</t>
  </si>
  <si>
    <t>вул.Партизанська,1</t>
  </si>
  <si>
    <t>Здрягівський сільський клуб</t>
  </si>
  <si>
    <t>с.Здрягівка</t>
  </si>
  <si>
    <t>вул.Гагаріна,2</t>
  </si>
  <si>
    <t>UA74100050220072780</t>
  </si>
  <si>
    <t>Ільмівський сільський клуб</t>
  </si>
  <si>
    <t>с.Ільмівка</t>
  </si>
  <si>
    <t>вул.Миру,72</t>
  </si>
  <si>
    <t>Конотопський сільський будинок культури</t>
  </si>
  <si>
    <t>с.Конотоп</t>
  </si>
  <si>
    <t>вул.Широка, 73</t>
  </si>
  <si>
    <t>Кузницький сільський клуб</t>
  </si>
  <si>
    <t>с.Кузничі</t>
  </si>
  <si>
    <t>вул.Садова,7а</t>
  </si>
  <si>
    <t>UA74100050270066458</t>
  </si>
  <si>
    <t>Лемешівський сільський будинок культури</t>
  </si>
  <si>
    <t>с.Лемешівка</t>
  </si>
  <si>
    <t>вул.Попудренка,45</t>
  </si>
  <si>
    <t>Моложавський сільський клуб</t>
  </si>
  <si>
    <t>с.Моложава</t>
  </si>
  <si>
    <t>вул.Горького,30</t>
  </si>
  <si>
    <t>UA74100050330033817</t>
  </si>
  <si>
    <t>Мощенський сільський будинок культури</t>
  </si>
  <si>
    <t>с.Мощенка</t>
  </si>
  <si>
    <t>вул.Лугова,17</t>
  </si>
  <si>
    <t>Невклянський сільський клуб</t>
  </si>
  <si>
    <t>с.Невкля</t>
  </si>
  <si>
    <t>вул.Вознесенська,23</t>
  </si>
  <si>
    <t>Пекурівський сільський клуб</t>
  </si>
  <si>
    <t>с.Пекурівка</t>
  </si>
  <si>
    <t>Переписький сільський будинок культури</t>
  </si>
  <si>
    <t>с.Перепись</t>
  </si>
  <si>
    <t>вул.Троїцька,1</t>
  </si>
  <si>
    <t>Півнівщинський сільський клуб</t>
  </si>
  <si>
    <t>с.Півнівщина</t>
  </si>
  <si>
    <t>вул.Квітнева,99</t>
  </si>
  <si>
    <t>Політруднянський сільський клуб</t>
  </si>
  <si>
    <t>рішення чотирнадцятої сесії сьомого скликання від 23.05.2019року.</t>
  </si>
  <si>
    <t>с.Політрудня</t>
  </si>
  <si>
    <t>вул.Весняна,8</t>
  </si>
  <si>
    <t>UA74100050430012954</t>
  </si>
  <si>
    <t>с.Поліся</t>
  </si>
  <si>
    <t>вул.Садова,8</t>
  </si>
  <si>
    <t>Сеньківський сільський будинок культури</t>
  </si>
  <si>
    <t>с.Сеньківка</t>
  </si>
  <si>
    <t>вул.Шевченка,1</t>
  </si>
  <si>
    <t>Солонівський сільський клуб</t>
  </si>
  <si>
    <t>с.Солонівка</t>
  </si>
  <si>
    <t>вул.Святомиколаївська,71</t>
  </si>
  <si>
    <t>Смичинський сільський клуб</t>
  </si>
  <si>
    <t>с.Смичин</t>
  </si>
  <si>
    <t>вул.Чернігівська,12</t>
  </si>
  <si>
    <t>Старосільський сільський клуб</t>
  </si>
  <si>
    <t>с.Старосілля</t>
  </si>
  <si>
    <t>вул.Миру,70</t>
  </si>
  <si>
    <t>UA74100050490088830</t>
  </si>
  <si>
    <t>Стовпівський сільський клуб</t>
  </si>
  <si>
    <t>с.Стовпівка</t>
  </si>
  <si>
    <t>вул.Жовтнева,2</t>
  </si>
  <si>
    <t>UA74100050500088494</t>
  </si>
  <si>
    <t>Хотівлянський сільський клуб</t>
  </si>
  <si>
    <t>с.Хотівля</t>
  </si>
  <si>
    <t>вул.Попудренка,57</t>
  </si>
  <si>
    <t>Хоробицький сільський будинок культури</t>
  </si>
  <si>
    <t>с.Хоробичі</t>
  </si>
  <si>
    <t>вул.Амосова,53в</t>
  </si>
  <si>
    <t>Хрипівський сільський клуб</t>
  </si>
  <si>
    <t>с.Хрипівка</t>
  </si>
  <si>
    <t>вул.Миру,11</t>
  </si>
  <si>
    <t>Комунальний заклад "Міський будинок культури" Городнянської міської ради</t>
  </si>
  <si>
    <t>12.10.2005 Номер 1044120000000012</t>
  </si>
  <si>
    <t>м.Городня</t>
  </si>
  <si>
    <r>
      <rPr>
        <rFont val="&quot;Times New Roman&quot;"/>
        <color rgb="FF1155CC"/>
        <sz val="14.0"/>
        <u/>
      </rPr>
      <t>gorodnyambk@i.ua</t>
    </r>
  </si>
  <si>
    <t>Гніздищанський сільський клуб</t>
  </si>
  <si>
    <t>вул. 9 Травня, 3</t>
  </si>
  <si>
    <r>
      <rPr>
        <rFont val="&quot;Times New Roman&quot;"/>
        <color rgb="FF1155CC"/>
        <sz val="14.0"/>
        <u/>
      </rPr>
      <t>gorodnyambk@i.ua</t>
    </r>
  </si>
  <si>
    <t>Комунальний заклад "Городнянський історико-краєзнавчий музей"</t>
  </si>
  <si>
    <t>30.05.2007 р. 10441020000000349</t>
  </si>
  <si>
    <t>вул. Троїцька,14</t>
  </si>
  <si>
    <t>gorodniamuzei@gmail.com</t>
  </si>
  <si>
    <t>КЗ "Городнянська школа мистецтв імені Лідії Кондрашевської"</t>
  </si>
  <si>
    <t>вул.Троїцька, 12</t>
  </si>
  <si>
    <t>gorartschool@ukr.net</t>
  </si>
  <si>
    <t>Бібліотека села Короп'є Деснянської селищної ради</t>
  </si>
  <si>
    <t>Деснянська селищна рада</t>
  </si>
  <si>
    <t>29.10.2021, 1000461070010000325</t>
  </si>
  <si>
    <t>селище Десна</t>
  </si>
  <si>
    <t>вул. Ювілейна, буд. 1-А</t>
  </si>
  <si>
    <t>с. Короп'є</t>
  </si>
  <si>
    <t>вул. Центральна, буд. 55</t>
  </si>
  <si>
    <r>
      <rPr>
        <rFont val="&quot;Times New Roman&quot;"/>
        <color rgb="FF1155CC"/>
        <sz val="14.0"/>
        <u/>
      </rPr>
      <t>kyltyra403@ukr.net</t>
    </r>
  </si>
  <si>
    <t>UA74100070050045055</t>
  </si>
  <si>
    <t xml:space="preserve">            +  </t>
  </si>
  <si>
    <t>Бібліотека села Косачівка Деснянської селищної ради</t>
  </si>
  <si>
    <t>с. Косачівка</t>
  </si>
  <si>
    <t>вул. Шкільна, буд. 21</t>
  </si>
  <si>
    <r>
      <rPr>
        <rFont val="&quot;Times New Roman&quot;"/>
        <color rgb="FF1155CC"/>
        <sz val="14.0"/>
        <u/>
      </rPr>
      <t>kyltyra403@ukr.net</t>
    </r>
  </si>
  <si>
    <t>UA74100070060090244</t>
  </si>
  <si>
    <t>Бібліотека села Морівськ Деснянської селищної ради</t>
  </si>
  <si>
    <t>с. Морівськ</t>
  </si>
  <si>
    <t>вул. Соборна, буд. 1</t>
  </si>
  <si>
    <r>
      <rPr>
        <rFont val="&quot;Times New Roman&quot;"/>
        <color rgb="FF1155CC"/>
        <sz val="14.0"/>
        <u/>
      </rPr>
      <t>kyltyra403@ukr.net</t>
    </r>
  </si>
  <si>
    <t>UA74100070090061196</t>
  </si>
  <si>
    <t>Бібліотека села Тужар Деснянської селищної ради</t>
  </si>
  <si>
    <t>с. Тужар</t>
  </si>
  <si>
    <t>вул. Шевченка, буд. 50</t>
  </si>
  <si>
    <r>
      <rPr>
        <rFont val="&quot;Times New Roman&quot;"/>
        <color rgb="FF1155CC"/>
        <sz val="14.0"/>
        <u/>
      </rPr>
      <t>kyltyra403@ukr.net</t>
    </r>
  </si>
  <si>
    <t>UA74100070130019348</t>
  </si>
  <si>
    <t>Бібліотека села Карпилівка Деснянської селищної ради</t>
  </si>
  <si>
    <t>с. Карпилівка</t>
  </si>
  <si>
    <t>вул. Кривохіжина, буд. 19А</t>
  </si>
  <si>
    <r>
      <rPr>
        <rFont val="&quot;Times New Roman&quot;"/>
        <color rgb="FF1155CC"/>
        <sz val="14.0"/>
        <u/>
      </rPr>
      <t>kyltyra403@ukr.net</t>
    </r>
  </si>
  <si>
    <t>UA74100070040034976</t>
  </si>
  <si>
    <t>Бібліотека села Виповзів Деснянської селищної ради</t>
  </si>
  <si>
    <t>с. Виповзів</t>
  </si>
  <si>
    <t>вул. Центральна, буд. 47</t>
  </si>
  <si>
    <r>
      <rPr>
        <rFont val="&quot;Times New Roman&quot;"/>
        <color rgb="FF1155CC"/>
        <sz val="14.0"/>
        <u/>
      </rPr>
      <t>kyltyra403@ukr.net</t>
    </r>
  </si>
  <si>
    <t>UA74100070030017224</t>
  </si>
  <si>
    <t>Будинок культури села Тужар Деснянської селищної ради</t>
  </si>
  <si>
    <r>
      <rPr>
        <rFont val="&quot;Times New Roman&quot;"/>
        <color rgb="FF1155CC"/>
        <sz val="14.0"/>
        <u/>
      </rPr>
      <t>kyltyra403@ukr.net</t>
    </r>
  </si>
  <si>
    <t>Будинок культури села Морівськ Деснянської селищної ради</t>
  </si>
  <si>
    <r>
      <rPr>
        <rFont val="&quot;Times New Roman&quot;"/>
        <color rgb="FF1155CC"/>
        <sz val="14.0"/>
        <u/>
      </rPr>
      <t>kyltyra403@ukr.net</t>
    </r>
  </si>
  <si>
    <t>Будинок культури села Короп'є Деснянської селищної ради</t>
  </si>
  <si>
    <r>
      <rPr>
        <rFont val="&quot;Times New Roman&quot;"/>
        <color rgb="FF1155CC"/>
        <sz val="14.0"/>
        <u/>
      </rPr>
      <t>kyltyra403@ukr.net</t>
    </r>
  </si>
  <si>
    <t>Будинок культури села Карпилівка Деснянської селищної ради</t>
  </si>
  <si>
    <t>вул. Центральна, буд. 102-Б</t>
  </si>
  <si>
    <r>
      <rPr>
        <rFont val="&quot;Times New Roman&quot;"/>
        <color rgb="FF1155CC"/>
        <sz val="14.0"/>
        <u/>
      </rPr>
      <t>kyltyra403@ukr.net</t>
    </r>
  </si>
  <si>
    <t>Сільський клуб села Лошакова Гута Деснянської селищної ради</t>
  </si>
  <si>
    <t>с. Лошакова Гута</t>
  </si>
  <si>
    <t>вул. Волкова, буд. 77</t>
  </si>
  <si>
    <r>
      <rPr>
        <rFont val="&quot;Times New Roman&quot;"/>
        <color rgb="FF1155CC"/>
        <sz val="14.0"/>
        <u/>
      </rPr>
      <t>kyltyra403@ukr.net</t>
    </r>
  </si>
  <si>
    <t>UA74100070070037022</t>
  </si>
  <si>
    <t>Сільський клуб села Косачівка Деснянської селищної ради</t>
  </si>
  <si>
    <t>вул. Шевченка, буд. 21</t>
  </si>
  <si>
    <r>
      <rPr>
        <rFont val="&quot;Times New Roman&quot;"/>
        <color rgb="FF1155CC"/>
        <sz val="14.0"/>
        <u/>
      </rPr>
      <t>kyltyra403@ukr.net</t>
    </r>
  </si>
  <si>
    <t>Сільський клуб села Рудня Деснянської селищної ради</t>
  </si>
  <si>
    <t>с. Рудня</t>
  </si>
  <si>
    <t>вул. Руднянська, буд. 16</t>
  </si>
  <si>
    <r>
      <rPr>
        <rFont val="&quot;Times New Roman&quot;"/>
        <color rgb="FF1155CC"/>
        <sz val="14.0"/>
        <u/>
      </rPr>
      <t>kyltyra403@ukr.net</t>
    </r>
  </si>
  <si>
    <t>UA74100070110023936</t>
  </si>
  <si>
    <t>Сільський клуб села Виповзів Деснянської селищної ради</t>
  </si>
  <si>
    <r>
      <rPr>
        <rFont val="&quot;Times New Roman&quot;"/>
        <color rgb="FF1155CC"/>
        <sz val="14.0"/>
        <u/>
      </rPr>
      <t>kyltyra403@ukr.net</t>
    </r>
  </si>
  <si>
    <t>Сільський клуб села Лутава Деснянської селищної ради</t>
  </si>
  <si>
    <t>с. Лутава</t>
  </si>
  <si>
    <t>вул. Українська, буд. 41А</t>
  </si>
  <si>
    <r>
      <rPr>
        <rFont val="&quot;Times New Roman&quot;"/>
        <color rgb="FF1155CC"/>
        <sz val="14.0"/>
        <u/>
      </rPr>
      <t>kyltyra403@ukr.net</t>
    </r>
  </si>
  <si>
    <t>UA74100070080052089</t>
  </si>
  <si>
    <t>Комунальний мистецький заклад "Деснянська музична школа" Деснянської селищної ради</t>
  </si>
  <si>
    <t>вул. Ювілейна, 5</t>
  </si>
  <si>
    <t>вул.Ювілейна, 5</t>
  </si>
  <si>
    <t>desnamuz@ukr.net</t>
  </si>
  <si>
    <t>UA74100070010092411</t>
  </si>
  <si>
    <t>Добрянська бібліотека для дорослих</t>
  </si>
  <si>
    <t>Добрянська селищна рада</t>
  </si>
  <si>
    <t>Рішення першої сесія восьмого скликання від 01.12.2020р. Добрянської селищної ради</t>
  </si>
  <si>
    <t>селище Добрянка</t>
  </si>
  <si>
    <t>вул.Центральна,205</t>
  </si>
  <si>
    <t>vo_dobryanka@ukr.net</t>
  </si>
  <si>
    <t>UA74100090010095098</t>
  </si>
  <si>
    <t>Добрянська дитяча бібліотека</t>
  </si>
  <si>
    <t>вул.Преображенська,7/а</t>
  </si>
  <si>
    <t>Новояриловицька сільська бібліотека</t>
  </si>
  <si>
    <t>вул.30 років Перемоги</t>
  </si>
  <si>
    <t>с.Нові Яриловичі</t>
  </si>
  <si>
    <t>UA74100090130052486</t>
  </si>
  <si>
    <t>Олешнянська сільська бібліотека</t>
  </si>
  <si>
    <t>вул. Трудова,23</t>
  </si>
  <si>
    <t>с.Олешня</t>
  </si>
  <si>
    <t>вул.Трудова, 23</t>
  </si>
  <si>
    <t>UA74100090160076645</t>
  </si>
  <si>
    <t>Клубівська сільська бібліотека</t>
  </si>
  <si>
    <t>вул. Лісова,138</t>
  </si>
  <si>
    <t>с.Клубівка</t>
  </si>
  <si>
    <t>UA74100090100063623</t>
  </si>
  <si>
    <t>Горностаївська сільська бібліотека</t>
  </si>
  <si>
    <t>вул. Травнева, 79</t>
  </si>
  <si>
    <t>с.Горностаївка</t>
  </si>
  <si>
    <t>вул. Травнева,79</t>
  </si>
  <si>
    <t>UA74100090050024879</t>
  </si>
  <si>
    <t>Новояриловицький центр дозвілля</t>
  </si>
  <si>
    <t>інший заклад культури</t>
  </si>
  <si>
    <t>28.07.2023№1000601020000001757</t>
  </si>
  <si>
    <t>комунальна власність</t>
  </si>
  <si>
    <t>вул.Центральна, 143</t>
  </si>
  <si>
    <t>с. Нові Яриловичі</t>
  </si>
  <si>
    <t>вул. Центральна, 143</t>
  </si>
  <si>
    <t>Вербівський сільський клуб</t>
  </si>
  <si>
    <t>рішення сесії Добрянської селищної ради від 01.12.2020 р.</t>
  </si>
  <si>
    <t>вул.Центральна,8</t>
  </si>
  <si>
    <t>с. Вербівка</t>
  </si>
  <si>
    <t>вул. Павла Тичини, 152</t>
  </si>
  <si>
    <t>UA74100090030028172</t>
  </si>
  <si>
    <t>Горностаївський сільський клуб</t>
  </si>
  <si>
    <t>с. Горностаївка</t>
  </si>
  <si>
    <t>Грибоворуднянський сільський клуб-бібліотека</t>
  </si>
  <si>
    <t>вул. Поліська</t>
  </si>
  <si>
    <t>с. Грибова Рудня</t>
  </si>
  <si>
    <t>UA74100090060060545</t>
  </si>
  <si>
    <t>Клубівський сільський клуб</t>
  </si>
  <si>
    <t>вул. лісова, 138</t>
  </si>
  <si>
    <t>с. Клубівка</t>
  </si>
  <si>
    <t>Новояриловицький сільський клуб</t>
  </si>
  <si>
    <t>вул.Центральна,51</t>
  </si>
  <si>
    <t>вул. Центральна, 51</t>
  </si>
  <si>
    <t>Олександрівський сільський клуб-бібліотека</t>
  </si>
  <si>
    <t>вул. Шевченка, 150</t>
  </si>
  <si>
    <t>с. Олександрівка</t>
  </si>
  <si>
    <t>UA74100090140016758</t>
  </si>
  <si>
    <t>Добрянський молодіжний центр</t>
  </si>
  <si>
    <t>вул. Преображенська, 7/а</t>
  </si>
  <si>
    <t>Добрянський селищний будинок культури (призупинено фінансування)</t>
  </si>
  <si>
    <t>вул.Центральна,309</t>
  </si>
  <si>
    <t>вул. Центральна,309</t>
  </si>
  <si>
    <t>Заклад позашкільної освіти "Добрянська мистецька школа" Добрянської селищної ради</t>
  </si>
  <si>
    <t>dobryanka.dmsh@ukr.net</t>
  </si>
  <si>
    <t>Комунальний заклад «Іванівська публічна бібліотека"Іванівської сільської ради Чернігівського району Чернігівської області</t>
  </si>
  <si>
    <t>Іванівська сільська рада Чернігівсьського району Чернігівської області</t>
  </si>
  <si>
    <t>24.04.2019 р.. № 10601360000001475</t>
  </si>
  <si>
    <t>с. Іванівка</t>
  </si>
  <si>
    <t>вул. Дружби, 33А</t>
  </si>
  <si>
    <t>вул. Дружби ,33А</t>
  </si>
  <si>
    <t>ivanivkabiblioteka@ukr.net</t>
  </si>
  <si>
    <t>UA74100110010097725</t>
  </si>
  <si>
    <t>Анисівська бібліотека-філія</t>
  </si>
  <si>
    <t>с. Анисів</t>
  </si>
  <si>
    <t>вул. Герасименка, 20</t>
  </si>
  <si>
    <t>UA74100110020034232</t>
  </si>
  <si>
    <t>Количівська бібліотека-філія</t>
  </si>
  <si>
    <t>с.Количівка</t>
  </si>
  <si>
    <t>вул. Шкільна, 26</t>
  </si>
  <si>
    <t>UA74100110090080359</t>
  </si>
  <si>
    <t>Краснянська бібліотека-філія</t>
  </si>
  <si>
    <t>с. Красне</t>
  </si>
  <si>
    <t>вул.Шевченка, 45А</t>
  </si>
  <si>
    <t>UA74100110100022600</t>
  </si>
  <si>
    <t>Ладинська бібліотека-філія</t>
  </si>
  <si>
    <t>с.Ладинка</t>
  </si>
  <si>
    <t>вул.Шевченка, 71 А</t>
  </si>
  <si>
    <t>UA74100110110074938</t>
  </si>
  <si>
    <t>Лукашівська бібліотека-філія</t>
  </si>
  <si>
    <t>с.Лукашівка</t>
  </si>
  <si>
    <t>вул.Шкільна, 10</t>
  </si>
  <si>
    <t>UA74100110120085520</t>
  </si>
  <si>
    <t>Пісківська бібліотека-філія</t>
  </si>
  <si>
    <t>с.Піски</t>
  </si>
  <si>
    <t>вул. Нова ,6Б</t>
  </si>
  <si>
    <t>UA74100110140096912</t>
  </si>
  <si>
    <t>Слобідська бібліотека-філія</t>
  </si>
  <si>
    <t>с.Слобода</t>
  </si>
  <si>
    <t>вул. 8 Березня ,1А</t>
  </si>
  <si>
    <t>UA74100110160089707</t>
  </si>
  <si>
    <t>Комунальний заклад "Іванівській центральний будинок культури"</t>
  </si>
  <si>
    <t>18.05.2019,10601020000001478</t>
  </si>
  <si>
    <t>с.Іванівка</t>
  </si>
  <si>
    <t>вул.Дружди 33а</t>
  </si>
  <si>
    <r>
      <rPr>
        <rFont val="&quot;Times New Roman&quot;"/>
        <color rgb="FF1155CC"/>
        <sz val="14.0"/>
        <u/>
      </rPr>
      <t>kultura-ivanivka@ukr.net</t>
    </r>
  </si>
  <si>
    <t>17.04.2025р</t>
  </si>
  <si>
    <t>філія "Слобідський будинок культури"</t>
  </si>
  <si>
    <t>вул.Дружби,33А</t>
  </si>
  <si>
    <t>вул. Дружби 56 а</t>
  </si>
  <si>
    <r>
      <rPr>
        <rFont val="&quot;Times New Roman&quot;"/>
        <color rgb="FF1155CC"/>
        <sz val="14.0"/>
        <u/>
      </rPr>
      <t>kultura-ivanivka@ukr.net</t>
    </r>
  </si>
  <si>
    <t>філія "Ладинський будинок культури"</t>
  </si>
  <si>
    <t>18.05.2019,106010200000001478</t>
  </si>
  <si>
    <t>вул.Дружби 33А</t>
  </si>
  <si>
    <t>с .Ладинка</t>
  </si>
  <si>
    <t>вул.Шевченка 71а</t>
  </si>
  <si>
    <r>
      <rPr>
        <rFont val="&quot;Times New Roman&quot;"/>
        <color rgb="FF1155CC"/>
        <sz val="14.0"/>
        <u/>
      </rPr>
      <t>kultura-ivanivka@ukr.net</t>
    </r>
  </si>
  <si>
    <t>філія "Количівський будинок культури"</t>
  </si>
  <si>
    <t>18.05.201910601020000001478</t>
  </si>
  <si>
    <t>вул.Дружби 33-А</t>
  </si>
  <si>
    <t>вул.Шкільна 29</t>
  </si>
  <si>
    <r>
      <rPr>
        <rFont val="&quot;Times New Roman&quot;"/>
        <color rgb="FF1155CC"/>
        <sz val="14.0"/>
        <u/>
      </rPr>
      <t>kultura-ivanivka@ukr.net</t>
    </r>
  </si>
  <si>
    <t>філія "Краснянський будинок культури"</t>
  </si>
  <si>
    <t>с.Красне</t>
  </si>
  <si>
    <t>вул.Зелена 2</t>
  </si>
  <si>
    <r>
      <rPr>
        <rFont val="&quot;Times New Roman&quot;"/>
        <color rgb="FF1155CC"/>
        <sz val="14.0"/>
        <u/>
      </rPr>
      <t>kultura-ivanivka@ukr.net</t>
    </r>
  </si>
  <si>
    <t>філія "Анисівський будинок культури"</t>
  </si>
  <si>
    <t>с.Анисів</t>
  </si>
  <si>
    <t>вул.Герасименка 24</t>
  </si>
  <si>
    <r>
      <rPr>
        <rFont val="&quot;Times New Roman&quot;"/>
        <color rgb="FF1155CC"/>
        <sz val="14.0"/>
        <u/>
      </rPr>
      <t>kultura-ivanivka@ukr.net</t>
    </r>
  </si>
  <si>
    <t>філія "Пісківський будинок культури"</t>
  </si>
  <si>
    <t>вул. Нова 6</t>
  </si>
  <si>
    <r>
      <rPr>
        <rFont val="&quot;Times New Roman&quot;"/>
        <color rgb="FF1155CC"/>
        <sz val="14.0"/>
        <u/>
      </rPr>
      <t>kultura-ivanivka@ukr.net</t>
    </r>
  </si>
  <si>
    <t>філія "Ягіднянський клуб"</t>
  </si>
  <si>
    <t xml:space="preserve">с.Іванівка </t>
  </si>
  <si>
    <t>с.Ягідне</t>
  </si>
  <si>
    <t>вул.Дружби 20</t>
  </si>
  <si>
    <r>
      <rPr>
        <rFont val="&quot;Times New Roman&quot;"/>
        <color rgb="FF1155CC"/>
        <sz val="14.0"/>
        <u/>
      </rPr>
      <t>kultura-ivanivka@ukr.net</t>
    </r>
  </si>
  <si>
    <t>UA74100110170054293</t>
  </si>
  <si>
    <t>філія "Скорінський клуб"</t>
  </si>
  <si>
    <t>с.ІВанівка</t>
  </si>
  <si>
    <t>с.Скорінець</t>
  </si>
  <si>
    <t>вул.Лозова 1</t>
  </si>
  <si>
    <r>
      <rPr>
        <rFont val="&quot;Times New Roman&quot;"/>
        <color rgb="FF1155CC"/>
        <sz val="14.0"/>
        <u/>
      </rPr>
      <t>kultura-ivanivka@ukr.net</t>
    </r>
  </si>
  <si>
    <t>UA74100110150034379</t>
  </si>
  <si>
    <t>філія "Золотинський клуб"</t>
  </si>
  <si>
    <t>с.Золотинка</t>
  </si>
  <si>
    <t>вул.Лугова 39</t>
  </si>
  <si>
    <r>
      <rPr>
        <rFont val="&quot;Times New Roman&quot;"/>
        <color rgb="FF1155CC"/>
        <sz val="14.0"/>
        <u/>
      </rPr>
      <t>kultura-ivanivka@ukr.net</t>
    </r>
  </si>
  <si>
    <t>UA74100110080014278</t>
  </si>
  <si>
    <t>17.04.2025р.</t>
  </si>
  <si>
    <t>філія "Підгірнянський клуб"</t>
  </si>
  <si>
    <t>с.Підгірне</t>
  </si>
  <si>
    <t>вул.Староніжинська 18</t>
  </si>
  <si>
    <r>
      <rPr>
        <rFont val="&quot;Times New Roman&quot;"/>
        <color rgb="FF1155CC"/>
        <sz val="14.0"/>
        <u/>
      </rPr>
      <t>kultura-ivanivka@ukr.net</t>
    </r>
  </si>
  <si>
    <t>UA74100110130069839</t>
  </si>
  <si>
    <t xml:space="preserve">Комунальний заклад «Киїнська публічна бібліотека» Киїнської сільської ради </t>
  </si>
  <si>
    <t>Киїнська сільська рада</t>
  </si>
  <si>
    <t>04.08.2020 № 10601360000001559</t>
  </si>
  <si>
    <t>с. Киїнка</t>
  </si>
  <si>
    <t>вул. Перемоги, 11</t>
  </si>
  <si>
    <t>kienkapybbiblioteka@gmail.com</t>
  </si>
  <si>
    <t>UA74100130010068937</t>
  </si>
  <si>
    <t>Павлівська бібліотека-філія Киїнської сільської ради</t>
  </si>
  <si>
    <t>с. Павлівка</t>
  </si>
  <si>
    <t>вул. Івана Виговського, 2Д</t>
  </si>
  <si>
    <t>UA74100130040071281</t>
  </si>
  <si>
    <t>Шестовицька бібліотека-філія Киїнської сільської ради</t>
  </si>
  <si>
    <t>с. Шестовиця</t>
  </si>
  <si>
    <t>вул. Перемоги, 40</t>
  </si>
  <si>
    <t>UA74100130060029651</t>
  </si>
  <si>
    <t>Трисвятськослобідська бібліотека-філія Киїнської сільської ради</t>
  </si>
  <si>
    <t>с. Трисвятська Слобода</t>
  </si>
  <si>
    <t>вул. Шкільна, 15а</t>
  </si>
  <si>
    <t>UA74100130050060660</t>
  </si>
  <si>
    <t>Комунальний заклад "Центр дозвілля молоді" Киїнської сільської ради Чернігівського району Чернігівської області</t>
  </si>
  <si>
    <t>11.03.2013 10601020000001103</t>
  </si>
  <si>
    <t>вул. Перемоги, 7</t>
  </si>
  <si>
    <t>kcdm_2013@ukr.net</t>
  </si>
  <si>
    <t>Шестовицький будинок культури Киїнської сільської ради</t>
  </si>
  <si>
    <t>Павлівський будинок культури Киїнської сільської ради</t>
  </si>
  <si>
    <t>вул. 30 років Перемоги, 2Д</t>
  </si>
  <si>
    <t>Киселівська сільська бібліотека</t>
  </si>
  <si>
    <t>Киселівська сільська рада Чернігівсьського району Чернігівської області</t>
  </si>
  <si>
    <t>рішення другої сесії восьмого скликання від 24.12.2020 року.</t>
  </si>
  <si>
    <t>с. Киселівка</t>
  </si>
  <si>
    <t>вул.Заводська,10</t>
  </si>
  <si>
    <t>kyselivka.osvita@ukr.net</t>
  </si>
  <si>
    <t>UA74100150010014989</t>
  </si>
  <si>
    <t>Боромиківська сільська бібліотека</t>
  </si>
  <si>
    <t>с.Боромики</t>
  </si>
  <si>
    <t>вул. Механізаторів, 2</t>
  </si>
  <si>
    <t>UA74100150030019663</t>
  </si>
  <si>
    <t>Брусилівська сільська бібліотека</t>
  </si>
  <si>
    <t>с. Брусилів</t>
  </si>
  <si>
    <t>вул. Паркова, 1А</t>
  </si>
  <si>
    <t>UA74100150040073064</t>
  </si>
  <si>
    <t>Малинівська сільська бібліотека</t>
  </si>
  <si>
    <t>с.Малинівка</t>
  </si>
  <si>
    <t>вул. Чернігівська, 4</t>
  </si>
  <si>
    <t>UA74100150070029985</t>
  </si>
  <si>
    <t>Новоселівська сільська бібліотека</t>
  </si>
  <si>
    <t>с. Новоселівка</t>
  </si>
  <si>
    <t>вул. Яцевська, 28</t>
  </si>
  <si>
    <t>UA74100150090065333</t>
  </si>
  <si>
    <t>Петрушинська сільська бібліотека</t>
  </si>
  <si>
    <t>с.Петрушин</t>
  </si>
  <si>
    <t>вул.Чернігівська. 54</t>
  </si>
  <si>
    <t>UA74100150110057658</t>
  </si>
  <si>
    <t>Терехівська сільська бібліотека</t>
  </si>
  <si>
    <t>с. Терехівка</t>
  </si>
  <si>
    <t>вул. Миру, 4</t>
  </si>
  <si>
    <t>UA74100150140079856</t>
  </si>
  <si>
    <t>Боромиківський будинок культури Киселівської сільської ради</t>
  </si>
  <si>
    <t>с. Боромики</t>
  </si>
  <si>
    <t>Брусилівський будинок культури Киселівської сільської ради</t>
  </si>
  <si>
    <t>Вознесенський клуб- бібліотека Киселівської сільської ради</t>
  </si>
  <si>
    <t>с. Вознесенське</t>
  </si>
  <si>
    <t>пров. Подільський, 2-а</t>
  </si>
  <si>
    <t>UA74100150050081738</t>
  </si>
  <si>
    <t>Киселівський сільський клуб Киселівської сільської ради</t>
  </si>
  <si>
    <t>Терехівський будинок культури Киселівської сільської ради</t>
  </si>
  <si>
    <t>Товстоліський клуб - бібліотека Киселівської сільської ради</t>
  </si>
  <si>
    <t>с. Товстоліс</t>
  </si>
  <si>
    <t>вул. Зелена, 5</t>
  </si>
  <si>
    <t>UA74100150150031439</t>
  </si>
  <si>
    <t>Снов’янський клуб – бібліотека Киселівської сільської ради</t>
  </si>
  <si>
    <t>с. Снов’янка</t>
  </si>
  <si>
    <t>вул. Зарічна, 60 Б</t>
  </si>
  <si>
    <t>boromiki_sr@ukr.net</t>
  </si>
  <si>
    <t>UA74100150120043011</t>
  </si>
  <si>
    <t>Петрушинський сільський клуб Киселівської сільської ради</t>
  </si>
  <si>
    <t>с. Петрушин</t>
  </si>
  <si>
    <t>вул. Чернігівська, 54</t>
  </si>
  <si>
    <t>nad_logvinenko@ukr.net</t>
  </si>
  <si>
    <t>Кіптівська публічна центральна бібліотека Кіптівської сільської територіальної громади</t>
  </si>
  <si>
    <t>Кіптівська сільська рада</t>
  </si>
  <si>
    <t>21.05.1997 №10461200000000593</t>
  </si>
  <si>
    <t>с. Кіпті</t>
  </si>
  <si>
    <t>вул.Слов’янська, 51а</t>
  </si>
  <si>
    <t>вул.Слов’янська, 36а</t>
  </si>
  <si>
    <t>оksana.efimcuk.kipti@gmail.com</t>
  </si>
  <si>
    <t>UA74100170010024893</t>
  </si>
  <si>
    <t>`+</t>
  </si>
  <si>
    <t>Борсуківська бібліотека-філія №1 Кіптівської публічної центральної біббліотеки</t>
  </si>
  <si>
    <t>с. Борсуків</t>
  </si>
  <si>
    <t>вул.Центральна, 1</t>
  </si>
  <si>
    <t>UA74100170020061385</t>
  </si>
  <si>
    <t>Олбинська бібліотека-філії №4 Кіптівської публічної центральної біббліотеки</t>
  </si>
  <si>
    <t>с. Олбин</t>
  </si>
  <si>
    <t>вул. К. Матюшка, 4</t>
  </si>
  <si>
    <t>UA74100170110087266</t>
  </si>
  <si>
    <t>Новошляхівська бібліотека-філія №3 Кіптівської публічної центральної біббліотеки</t>
  </si>
  <si>
    <t>с. Новий Шлях</t>
  </si>
  <si>
    <t>вул.30-р. Перемоги, 1</t>
  </si>
  <si>
    <t>UA74100170100042567</t>
  </si>
  <si>
    <t>Вовчківська бібліотека-філія №2 Кіптівської публічної центральної біббліотеки</t>
  </si>
  <si>
    <t>с. Вовчок</t>
  </si>
  <si>
    <t>вул.Незалежності, 69</t>
  </si>
  <si>
    <t>UA74100170030014974</t>
  </si>
  <si>
    <t>Надинівська бібліотека-філія № 11 Кіптівської публічної центральної біббліотеки</t>
  </si>
  <si>
    <t>с. Надинівка</t>
  </si>
  <si>
    <t>вул.Набережна, 17</t>
  </si>
  <si>
    <t>UA74100170090077140</t>
  </si>
  <si>
    <t>Прогресівська бібліотека-філія №6 Кіптівської публічної центральної біббліотеки</t>
  </si>
  <si>
    <t>с. Прогрес</t>
  </si>
  <si>
    <t>вул.Наукова, 20</t>
  </si>
  <si>
    <t>UA74100170190082507</t>
  </si>
  <si>
    <t>Підлісненська бібліотека-філія №5 Кіптівської публічної центральної біббліотеки</t>
  </si>
  <si>
    <t>с. Підлісне</t>
  </si>
  <si>
    <t>вул.Шкільна, 73а</t>
  </si>
  <si>
    <t>UA74100170120060925</t>
  </si>
  <si>
    <t>Хрещатенська бібліотека-філії №8 Кіптівської публічної центральної біббліотеки</t>
  </si>
  <si>
    <t>с. Хрещате</t>
  </si>
  <si>
    <t>вул.Миру, 3Б</t>
  </si>
  <si>
    <t>UA74100170160087381</t>
  </si>
  <si>
    <t>Чемерська бібліотека-філія №9 Кіптівської публічної центральної біббліотеки</t>
  </si>
  <si>
    <t>с. Чемер</t>
  </si>
  <si>
    <t>вул. Незалежності, 3</t>
  </si>
  <si>
    <t>UA74100170170010338</t>
  </si>
  <si>
    <t>Красилівська бібліотека-філія №10 Кіптівської публічної центральної біббліотеки</t>
  </si>
  <si>
    <t>с. Красилівка</t>
  </si>
  <si>
    <t>вул.Свято-Покровська, 61</t>
  </si>
  <si>
    <t>UA74100170080057324</t>
  </si>
  <si>
    <t>Кіптівський сільський будинок культури</t>
  </si>
  <si>
    <t>Рішення № 497-19/VII від 08.11.17 р.</t>
  </si>
  <si>
    <t>Чернігвський</t>
  </si>
  <si>
    <t>вул. Словянська, 36</t>
  </si>
  <si>
    <t>vidksmskipti@ukr.net</t>
  </si>
  <si>
    <t>Прогресівський сільський будинок культури</t>
  </si>
  <si>
    <t>вул. Наукова, 20</t>
  </si>
  <si>
    <t>X</t>
  </si>
  <si>
    <t>UA7410017190082507</t>
  </si>
  <si>
    <t>Підлісненський сільський будинок культури</t>
  </si>
  <si>
    <t>вул. Шкільна, 73а</t>
  </si>
  <si>
    <t>Вовчківський сільський будинок культури</t>
  </si>
  <si>
    <t>вул. Незалежності, 79</t>
  </si>
  <si>
    <t>Новошляхівський сільський будинок культури</t>
  </si>
  <si>
    <t>вул. 30 років Перемоги</t>
  </si>
  <si>
    <t>UA7410017010042567</t>
  </si>
  <si>
    <t>Чемерський сільський будинок культури</t>
  </si>
  <si>
    <t>вул. Проектна</t>
  </si>
  <si>
    <t>Красилівський сільський будинок культури</t>
  </si>
  <si>
    <t>вул. Святопокровська</t>
  </si>
  <si>
    <t>Надинівський сільський будинок культури</t>
  </si>
  <si>
    <t>вул. Набережна, 17</t>
  </si>
  <si>
    <t>Олбинський сільський будинок культури</t>
  </si>
  <si>
    <t>вул. Матюшка, 1</t>
  </si>
  <si>
    <t>Хрещатинський сільський будинок культури</t>
  </si>
  <si>
    <t>вул. Миру, 10</t>
  </si>
  <si>
    <t>Савинківський сільський клуб</t>
  </si>
  <si>
    <t>с. Савинка</t>
  </si>
  <si>
    <t>вул. Братів Кузьменків,3</t>
  </si>
  <si>
    <t>UA74100170140079150</t>
  </si>
  <si>
    <t>Борсуківський сільський клуб</t>
  </si>
  <si>
    <t>Козелецька центральна бібліотека Козелецької селищної ради</t>
  </si>
  <si>
    <t>Козелецька селищна рада</t>
  </si>
  <si>
    <t>Рішення дванадцятої сесії Козелецької селищної ради восьмого скликання від 30 липня 2021 року 
 №30-12/VIII</t>
  </si>
  <si>
    <t>селище Козелець</t>
  </si>
  <si>
    <t>вул. Свято-Преображенська, 3</t>
  </si>
  <si>
    <t>вул. Свято-Преображенська,3</t>
  </si>
  <si>
    <t>libkozelets@gmail.com</t>
  </si>
  <si>
    <t>UA74100190010032782</t>
  </si>
  <si>
    <t>Козелецька дитяча бібліотека Козелецької селищної ради</t>
  </si>
  <si>
    <t>Берлозівська бібліотека-філія Козелецької центральної бібліотеки Козелецької селищної ради</t>
  </si>
  <si>
    <t>с. Берлози</t>
  </si>
  <si>
    <t>вул.Каштанова,1</t>
  </si>
  <si>
    <t>UA74100190020098081</t>
  </si>
  <si>
    <t>Білейківська бібліотека-філія Козелецької центральної бібліотеки Козелецької селищної ради</t>
  </si>
  <si>
    <t>с. Білейки</t>
  </si>
  <si>
    <t>вул.Б. Хмельницького,9</t>
  </si>
  <si>
    <t>UA74100190030012342</t>
  </si>
  <si>
    <t>Бобруйківська бібліотека-філія Козелецької центральної бібліотеки Козелецької селищної ради</t>
  </si>
  <si>
    <t>с. Бобруйки</t>
  </si>
  <si>
    <t>вул.Гагаріна,38</t>
  </si>
  <si>
    <t>UA74100190050014559</t>
  </si>
  <si>
    <t>Бригинцівська бібліотека-філія Козелецької центральної бібліотеки Козелецької селищної ради</t>
  </si>
  <si>
    <t>с. Бригинці</t>
  </si>
  <si>
    <t>вул.Шевченка,2б</t>
  </si>
  <si>
    <t>UA74100190070076597</t>
  </si>
  <si>
    <t>Булахівська бібліотека-філія Козелецької центральної бібліотеки Козелецької селищної ради</t>
  </si>
  <si>
    <t>с. Булахів</t>
  </si>
  <si>
    <t>вул.Шевченка,30</t>
  </si>
  <si>
    <t>UA74100190090090977</t>
  </si>
  <si>
    <t>Гладківська бібліотека-філія Козелецької центральної бібліотеки Козелецької селищної ради</t>
  </si>
  <si>
    <t>с. Гладке</t>
  </si>
  <si>
    <t>вул.Шевченка,63</t>
  </si>
  <si>
    <t>UA74100190110029339</t>
  </si>
  <si>
    <t>Данівська бібліотека-філія Козелецької центральної бібліотеки Козелецької селищної ради</t>
  </si>
  <si>
    <t>с. Данівка</t>
  </si>
  <si>
    <t>вул.Центральна,124</t>
  </si>
  <si>
    <t>UA74100190140037847</t>
  </si>
  <si>
    <t>Єрківська бібліотека-філія Козелецької центральної бібліотеки Козелецької селищної ради</t>
  </si>
  <si>
    <t>с. Єрків</t>
  </si>
  <si>
    <t>вул. Горбача,16</t>
  </si>
  <si>
    <t>UA74100190150015953</t>
  </si>
  <si>
    <t>Карасинівська бібліотека-філія Козелецької центральної бібліотеки Козелецької селищної ради</t>
  </si>
  <si>
    <t>с. Карасинівка</t>
  </si>
  <si>
    <t>вул. Миру,44а</t>
  </si>
  <si>
    <t>UA74100190180049317</t>
  </si>
  <si>
    <t>Лемешівська бібліотека-філія Козелецької центральної бібліотеки Козелецької селищної ради</t>
  </si>
  <si>
    <t>с. Лемеші</t>
  </si>
  <si>
    <t>вул. Магістральна, 37</t>
  </si>
  <si>
    <t>UA74100190230082781</t>
  </si>
  <si>
    <t>Лихолітська бібліотека-філія Козелецької центральної бібліотеки Козелецької селищної ради</t>
  </si>
  <si>
    <t>с. Лихолітки</t>
  </si>
  <si>
    <t>UA74100190240064760</t>
  </si>
  <si>
    <t>Мостищенська бібліотека-філія Козелецької центральної бібліотеки Козелецької селищної ради</t>
  </si>
  <si>
    <t>с. Мостище</t>
  </si>
  <si>
    <t>вул. Центральна, 1</t>
  </si>
  <si>
    <t>UA74100190260050126</t>
  </si>
  <si>
    <t>Нічогівська бібліотека-філія Козелецької центральної бібліотеки Козелецької селищної ради</t>
  </si>
  <si>
    <t>Рішення дванадцятої сесії Козелецької селищної ради восьмого скликання від 30 липня 2021 року</t>
  </si>
  <si>
    <t>№30-12/VIII</t>
  </si>
  <si>
    <t>с. Нічогівка</t>
  </si>
  <si>
    <t>вул. Л.Українки, 44</t>
  </si>
  <si>
    <t>UA74100190270063201</t>
  </si>
  <si>
    <t>Озерненська бібліотека-філія Козелецької центральної бібліотеки Козелецької селищної ради</t>
  </si>
  <si>
    <t>с. Озерне</t>
  </si>
  <si>
    <t>вул. Гайова, 29</t>
  </si>
  <si>
    <t>UA74100190300050851</t>
  </si>
  <si>
    <t>Олексіївщинська бібліотека-філія Козелецької центральної бібліотеки Козелецької селищної ради</t>
  </si>
  <si>
    <t>с. Олексіївщина</t>
  </si>
  <si>
    <t>вул. Пушкіна,1</t>
  </si>
  <si>
    <t>UA74100190310021403</t>
  </si>
  <si>
    <t>Омелянівська бібліотека-філія Козелецької центральної бібліотеки Козелецької селищної ради</t>
  </si>
  <si>
    <t>с. Омелянів</t>
  </si>
  <si>
    <t>вул. Миру, 32а</t>
  </si>
  <si>
    <t>UA74100190320091103</t>
  </si>
  <si>
    <t>Патютинська бібліотека-філія Козелецької центральної бібліотеки Козелецької селищної ради</t>
  </si>
  <si>
    <t>с. Патюти</t>
  </si>
  <si>
    <t>вул.Мартиненка,30</t>
  </si>
  <si>
    <t>UA74100190340099108</t>
  </si>
  <si>
    <t>Пилятинська бібліотека-філія Козелецької центральної бібліотеки Козелецької селищної ради</t>
  </si>
  <si>
    <t>с. Пилятин</t>
  </si>
  <si>
    <t>вул.Шевченка,4</t>
  </si>
  <si>
    <t>UA74100190350022324</t>
  </si>
  <si>
    <t>Савинська бібліотека-філія Козелецької центральної бібліотеки Козелецької селищної ради</t>
  </si>
  <si>
    <t>с. Савин</t>
  </si>
  <si>
    <t>вул.Центральна,20</t>
  </si>
  <si>
    <t>UA74100190410021261</t>
  </si>
  <si>
    <t>Сираївська бібліотека-філія Козелецької центральної бібліотеки Козелецької селищної ради</t>
  </si>
  <si>
    <t>с. Сираї</t>
  </si>
  <si>
    <t>вул.Київська,44</t>
  </si>
  <si>
    <t>UA74100190430038296</t>
  </si>
  <si>
    <t>Скрипчинська бібліотека-філія Козелецької центральної бібліотеки Козелецької селищної ради</t>
  </si>
  <si>
    <t>с. Скрипчин</t>
  </si>
  <si>
    <t>вул.Шевченка,42</t>
  </si>
  <si>
    <t>UA74100190440048611</t>
  </si>
  <si>
    <t>Стависька бібліотека-філія Козелецької центральної бібліотеки Козелецької селищної ради</t>
  </si>
  <si>
    <t>с. Ставиське</t>
  </si>
  <si>
    <t>вул.Українська,52а</t>
  </si>
  <si>
    <t>UA74100190460063298</t>
  </si>
  <si>
    <t>Тарасівська бібліотека-філія Козелецької центральної бібліотеки Козелецької селищної ради</t>
  </si>
  <si>
    <t>с. Тарасів</t>
  </si>
  <si>
    <t>вул. Довженка,10</t>
  </si>
  <si>
    <t>UA74100190470038705</t>
  </si>
  <si>
    <t>Комунальний заклад Козелецький будинок культури Козелецької селищної ради</t>
  </si>
  <si>
    <t>29.10.21 року 322033294055</t>
  </si>
  <si>
    <t>вул. Соборності, 29</t>
  </si>
  <si>
    <t>вул. Соборності 29</t>
  </si>
  <si>
    <t>Kozelets.rbk@mail.com</t>
  </si>
  <si>
    <t>Берлозівський сільський будинок культури</t>
  </si>
  <si>
    <t>рішення десятої сесії восьмого скликання Козелецької селищної ради №20-10/VIII від 22 грудня 2017 року</t>
  </si>
  <si>
    <t>вул. Соборності, 27</t>
  </si>
  <si>
    <t>вул. Каштанова, 4</t>
  </si>
  <si>
    <r>
      <rPr>
        <rFont val="&quot;Times New Roman&quot;"/>
        <color rgb="FF1155CC"/>
        <sz val="14.0"/>
        <u/>
      </rPr>
      <t>kozelets_osvita@ukr.net</t>
    </r>
  </si>
  <si>
    <t>Білейківський сільський будинок культури</t>
  </si>
  <si>
    <r>
      <rPr>
        <rFont val="&quot;Times New Roman&quot;"/>
        <color rgb="FF1155CC"/>
        <sz val="14.0"/>
        <u/>
      </rPr>
      <t>kozelets_osvita@ukr.net</t>
    </r>
  </si>
  <si>
    <t>Бригінцівський сільський будинок культури</t>
  </si>
  <si>
    <t>с. Бригінці</t>
  </si>
  <si>
    <t>вул. Шевченка, 2б</t>
  </si>
  <si>
    <r>
      <rPr>
        <rFont val="&quot;Times New Roman&quot;"/>
        <color rgb="FF1155CC"/>
        <sz val="14.0"/>
        <u/>
      </rPr>
      <t>kozelets_osvita@ukr.net</t>
    </r>
  </si>
  <si>
    <t>Булахівський сільський будинок культури</t>
  </si>
  <si>
    <t>вул. Шевченка, 30</t>
  </si>
  <si>
    <r>
      <rPr>
        <rFont val="&quot;Times New Roman&quot;"/>
        <color rgb="FF1155CC"/>
        <sz val="14.0"/>
        <u/>
      </rPr>
      <t>kozelets_osvita@ukr.net</t>
    </r>
  </si>
  <si>
    <t>Данівський сільський будинок культури</t>
  </si>
  <si>
    <t>вул. Молодіжна, 44</t>
  </si>
  <si>
    <r>
      <rPr>
        <rFont val="&quot;Times New Roman&quot;"/>
        <color rgb="FF1155CC"/>
        <sz val="14.0"/>
        <u/>
      </rPr>
      <t>kozelets_osvita@ukr.net</t>
    </r>
  </si>
  <si>
    <r>
      <rPr>
        <rFont val="&quot;Times New Roman&quot;"/>
        <color rgb="FF1155CC"/>
        <sz val="14.0"/>
        <u/>
      </rPr>
      <t>kozelets_osvita@ukr.net</t>
    </r>
  </si>
  <si>
    <t>Лихолітський сільський будинок культури</t>
  </si>
  <si>
    <r>
      <rPr>
        <rFont val="&quot;Times New Roman&quot;"/>
        <color rgb="FF1155CC"/>
        <sz val="14.0"/>
        <u/>
      </rPr>
      <t>kozelets_osvita@ukr.net</t>
    </r>
  </si>
  <si>
    <t>Озерненський сільський будинок культури</t>
  </si>
  <si>
    <r>
      <rPr>
        <rFont val="&quot;Times New Roman&quot;"/>
        <color rgb="FF1155CC"/>
        <sz val="14.0"/>
        <u/>
      </rPr>
      <t>kozelets_osvita@ukr.net</t>
    </r>
  </si>
  <si>
    <t>Пилятинський сільський будинок культури</t>
  </si>
  <si>
    <t>вул. Шевченка, 4а</t>
  </si>
  <si>
    <r>
      <rPr>
        <rFont val="&quot;Times New Roman&quot;"/>
        <color rgb="FF1155CC"/>
        <sz val="14.0"/>
        <u/>
      </rPr>
      <t>kozelets_osvita@ukr.net</t>
    </r>
  </si>
  <si>
    <t>Патютинський сільський будинок культури</t>
  </si>
  <si>
    <t>вул. Миколи Мартиненка, 29</t>
  </si>
  <si>
    <r>
      <rPr>
        <rFont val="&quot;Times New Roman&quot;"/>
        <color rgb="FF1155CC"/>
        <sz val="14.0"/>
        <u/>
      </rPr>
      <t>kozelets_osvita@ukr.net</t>
    </r>
  </si>
  <si>
    <t>Мостищинський сільський будинок культури</t>
  </si>
  <si>
    <r>
      <rPr>
        <rFont val="&quot;Times New Roman&quot;"/>
        <color rgb="FF1155CC"/>
        <sz val="14.0"/>
        <u/>
      </rPr>
      <t>kozelets_osvita@ukr.net</t>
    </r>
  </si>
  <si>
    <t>Сираївський сільський будинок культури</t>
  </si>
  <si>
    <t>вул. Шкільна, 44</t>
  </si>
  <si>
    <r>
      <rPr>
        <rFont val="&quot;Times New Roman&quot;"/>
        <color rgb="FF1155CC"/>
        <sz val="14.0"/>
        <u/>
      </rPr>
      <t>kozelets_osvita@ukr.net</t>
    </r>
  </si>
  <si>
    <t>Блудшенський сільський клуб</t>
  </si>
  <si>
    <t>с. Блудше</t>
  </si>
  <si>
    <t>вул. Миру, 42</t>
  </si>
  <si>
    <r>
      <rPr>
        <rFont val="&quot;Times New Roman&quot;"/>
        <color rgb="FF1155CC"/>
        <sz val="14.0"/>
        <u/>
      </rPr>
      <t>kozelets_osvita@ukr.net</t>
    </r>
  </si>
  <si>
    <t>UA74100190040072278</t>
  </si>
  <si>
    <t>Бобруйківський сільський клуб</t>
  </si>
  <si>
    <t>вул. Гагаріна, 38</t>
  </si>
  <si>
    <r>
      <rPr>
        <rFont val="&quot;Times New Roman&quot;"/>
        <color rgb="FF1155CC"/>
        <sz val="14.0"/>
        <u/>
      </rPr>
      <t>kozelets_osvita@ukr.net</t>
    </r>
  </si>
  <si>
    <t>Будищанський сільський клуб</t>
  </si>
  <si>
    <t>с. Будище</t>
  </si>
  <si>
    <t>вул. Довженка, 45</t>
  </si>
  <si>
    <r>
      <rPr>
        <rFont val="&quot;Times New Roman&quot;"/>
        <color rgb="FF1155CC"/>
        <sz val="14.0"/>
        <u/>
      </rPr>
      <t>kozelets_osvita@ukr.net</t>
    </r>
  </si>
  <si>
    <t>UA74100190080046587</t>
  </si>
  <si>
    <t>Гладківський сільський клуб</t>
  </si>
  <si>
    <t>вул. Шевченка, 70а</t>
  </si>
  <si>
    <r>
      <rPr>
        <rFont val="&quot;Times New Roman&quot;"/>
        <color rgb="FF1155CC"/>
        <sz val="14.0"/>
        <u/>
      </rPr>
      <t>kozelets_osvita@ukr.net</t>
    </r>
  </si>
  <si>
    <t>Карасинівський сільський клуб</t>
  </si>
  <si>
    <t>вул. Миру, 44а</t>
  </si>
  <si>
    <r>
      <rPr>
        <rFont val="&quot;Times New Roman&quot;"/>
        <color rgb="FF1155CC"/>
        <sz val="14.0"/>
        <u/>
      </rPr>
      <t>kozelets_osvita@ukr.net</t>
    </r>
  </si>
  <si>
    <t>Омелянівський сільський клуб</t>
  </si>
  <si>
    <r>
      <rPr>
        <rFont val="&quot;Times New Roman&quot;"/>
        <color rgb="FF1155CC"/>
        <sz val="14.0"/>
        <u/>
      </rPr>
      <t>kozelets_osvita@ukr.net</t>
    </r>
  </si>
  <si>
    <t>Пісоцький сільський клуб</t>
  </si>
  <si>
    <t>с. Пісоцьке</t>
  </si>
  <si>
    <t>вул. Незалежності, 1а</t>
  </si>
  <si>
    <r>
      <rPr>
        <rFont val="&quot;Times New Roman&quot;"/>
        <color rgb="FF1155CC"/>
        <sz val="14.0"/>
        <u/>
      </rPr>
      <t>kozelets_osvita@ukr.net</t>
    </r>
  </si>
  <si>
    <t>UA74100190370029855</t>
  </si>
  <si>
    <t>Пушкарівський сільський клуб</t>
  </si>
  <si>
    <t>с. Пушкарі</t>
  </si>
  <si>
    <t>вул. Шевченка, 36</t>
  </si>
  <si>
    <r>
      <rPr>
        <rFont val="&quot;Times New Roman&quot;"/>
        <color rgb="FF1155CC"/>
        <sz val="14.0"/>
        <u/>
      </rPr>
      <t>kozelets_osvita@ukr.net</t>
    </r>
  </si>
  <si>
    <t>UA74100190390095240</t>
  </si>
  <si>
    <t>Скрипчинський сільський клуб</t>
  </si>
  <si>
    <t>вул. Шевченка, 40</t>
  </si>
  <si>
    <r>
      <rPr>
        <rFont val="&quot;Times New Roman&quot;"/>
        <color rgb="FF1155CC"/>
        <sz val="14.0"/>
        <u/>
      </rPr>
      <t>kozelets_osvita@ukr.net</t>
    </r>
  </si>
  <si>
    <t>Шуляківський сільський клуб</t>
  </si>
  <si>
    <t>с. Шуляки</t>
  </si>
  <si>
    <t>вул. Селянська, 10</t>
  </si>
  <si>
    <r>
      <rPr>
        <rFont val="&quot;Times New Roman&quot;"/>
        <color rgb="FF1155CC"/>
        <sz val="14.0"/>
        <u/>
      </rPr>
      <t>kozelets_osvita@ukr.net</t>
    </r>
  </si>
  <si>
    <t>UA74100190530027615</t>
  </si>
  <si>
    <t>Часнівцівський сільський клуб</t>
  </si>
  <si>
    <t>с.Часнівці</t>
  </si>
  <si>
    <t>вул. Зарічна, 23</t>
  </si>
  <si>
    <r>
      <rPr>
        <rFont val="&quot;Times New Roman&quot;"/>
        <color rgb="FF1155CC"/>
        <sz val="14.0"/>
        <u/>
      </rPr>
      <t>kozelets_osvita@ukr.net</t>
    </r>
  </si>
  <si>
    <t>UA74100190490019427</t>
  </si>
  <si>
    <t>Тарасівський сільський клуб</t>
  </si>
  <si>
    <t>вул. Довженка, 10</t>
  </si>
  <si>
    <r>
      <rPr>
        <rFont val="&quot;Times New Roman&quot;"/>
        <color rgb="FF1155CC"/>
        <sz val="14.0"/>
        <u/>
      </rPr>
      <t>kozelets_osvita@ukr.net</t>
    </r>
  </si>
  <si>
    <t>Стависький сільський клуб</t>
  </si>
  <si>
    <t>вул. Українська, 52</t>
  </si>
  <si>
    <r>
      <rPr>
        <rFont val="&quot;Times New Roman&quot;"/>
        <color rgb="FF1155CC"/>
        <sz val="14.0"/>
        <u/>
      </rPr>
      <t>kozelets_osvita@ukr.net</t>
    </r>
  </si>
  <si>
    <t>Олексіївщинський сільський клуб</t>
  </si>
  <si>
    <t>вул. Пушкіна, 1</t>
  </si>
  <si>
    <r>
      <rPr>
        <rFont val="&quot;Times New Roman&quot;"/>
        <color rgb="FF1155CC"/>
        <sz val="14.0"/>
        <u/>
      </rPr>
      <t>kozelets_osvita@ukr.net</t>
    </r>
  </si>
  <si>
    <t>Тополівський сільський клуб</t>
  </si>
  <si>
    <t>с. Тополі</t>
  </si>
  <si>
    <t>вул. Розумовського, 14</t>
  </si>
  <si>
    <r>
      <rPr>
        <rFont val="&quot;Times New Roman&quot;"/>
        <color rgb="FF1155CC"/>
        <sz val="14.0"/>
        <u/>
      </rPr>
      <t>kozelets_osvita@ukr.net</t>
    </r>
  </si>
  <si>
    <t>UA74100190480012536</t>
  </si>
  <si>
    <t>Єрківський сільський клуб</t>
  </si>
  <si>
    <t>вул. Горбача, 16</t>
  </si>
  <si>
    <r>
      <rPr>
        <rFont val="&quot;Times New Roman&quot;"/>
        <color rgb="FF1155CC"/>
        <sz val="14.0"/>
        <u/>
      </rPr>
      <t>kozelets_osvita@ukr.net</t>
    </r>
  </si>
  <si>
    <t>Нічогівський сільський клуб</t>
  </si>
  <si>
    <t>вул. Лесі Українки, 44</t>
  </si>
  <si>
    <r>
      <rPr>
        <rFont val="&quot;Times New Roman&quot;"/>
        <color rgb="FF1155CC"/>
        <sz val="14.0"/>
        <u/>
      </rPr>
      <t>kozelets_osvita@ukr.net</t>
    </r>
  </si>
  <si>
    <t>Комунальний заклад "Козелецький музей історії ткацтва Чернігівщини" Козелецької селищної ради Чернігівської області</t>
  </si>
  <si>
    <t>28.12.1996 р. 10461200000000521</t>
  </si>
  <si>
    <t>вул. Сидорука Ф., 9</t>
  </si>
  <si>
    <t>kozelets_osvita@ukr.net</t>
  </si>
  <si>
    <t>Комунальний заклад "Козелецька музична школа" Козелецької селищної ради</t>
  </si>
  <si>
    <t>вул. Миколи Леонтовича, 5</t>
  </si>
  <si>
    <t>вул.Леонтовича, 5</t>
  </si>
  <si>
    <t>liud.petrenko2016@ukr.net</t>
  </si>
  <si>
    <t>7417kadry@ukr.net</t>
  </si>
  <si>
    <t>Структурний підрозділ "Куликівська публічна бібліотека" комунального закладу "Центру культурних послуг" Куликівської селищної ради</t>
  </si>
  <si>
    <t>Куликівська селищна рада</t>
  </si>
  <si>
    <t>Рішення Куликівської селищної ради (двадцять друга сесія восьмого скликання) від 26.08.2022 № 659</t>
  </si>
  <si>
    <t>селище Куликівка</t>
  </si>
  <si>
    <t>вул. Партизанська, 6</t>
  </si>
  <si>
    <t>093-227-7211</t>
  </si>
  <si>
    <t>kulyklibrary@gmail.com</t>
  </si>
  <si>
    <t>UA01080350000063181</t>
  </si>
  <si>
    <t xml:space="preserve">    +</t>
  </si>
  <si>
    <t>Дитяча бібліотека структурного підрозділу "Куликівська публічна бібліотека" комунального закладу "Центр культурних послуг" Куликівської селищної ради</t>
  </si>
  <si>
    <t>Рішення Куликівської селищної ради (сорок шоста сесія восьмого скликання) від 16 жовтня 2024 року № 1387</t>
  </si>
  <si>
    <t>Партизанська, 6</t>
  </si>
  <si>
    <t>095-648-6362</t>
  </si>
  <si>
    <t>Бібліотека філія села Авдіївка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</si>
  <si>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Авдіївка</t>
  </si>
  <si>
    <t>вул. Центральна, 67</t>
  </si>
  <si>
    <t>с. Авдіївка</t>
  </si>
  <si>
    <t>вул.Центральна, 67</t>
  </si>
  <si>
    <t>UA74100210020010791</t>
  </si>
  <si>
    <t>Бібліотека філія села Бакланова Муравійка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</si>
  <si>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Бакланова Муравійка</t>
  </si>
  <si>
    <t>вул. Центральна, 44 А</t>
  </si>
  <si>
    <t>с. Бакланова Муравійка</t>
  </si>
  <si>
    <t>вул.Центральна, 44 А</t>
  </si>
  <si>
    <t>UA74100210030012348</t>
  </si>
  <si>
    <t>Бібліотека філія села Вершинова Муравійка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</si>
  <si>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Вершинова Муравійка</t>
  </si>
  <si>
    <t>вул. Центральна, 48</t>
  </si>
  <si>
    <t>с. Вершинова Муравійка</t>
  </si>
  <si>
    <t>вул.Центральна, 48</t>
  </si>
  <si>
    <t>UA74100210060078431</t>
  </si>
  <si>
    <t>Бібліотека філія села Вересоч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</si>
  <si>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Вересоч</t>
  </si>
  <si>
    <t>вул. Перемоги, 38</t>
  </si>
  <si>
    <t>с. Вересоч</t>
  </si>
  <si>
    <t>UA74100210050082791</t>
  </si>
  <si>
    <t>Бібліотека філія села Виблі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</si>
  <si>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Виблі</t>
  </si>
  <si>
    <t>вул. Троїцька, 79</t>
  </si>
  <si>
    <t>с. Виблі</t>
  </si>
  <si>
    <t>вул.Троїцька, 79</t>
  </si>
  <si>
    <t>097-610-6477</t>
  </si>
  <si>
    <t>Бібліотека філія села Грабівка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</si>
  <si>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Грабівка</t>
  </si>
  <si>
    <t>вул. Шкільна, 2</t>
  </si>
  <si>
    <t>с. Грабівка</t>
  </si>
  <si>
    <t>вул.Шкільна, 2</t>
  </si>
  <si>
    <t>UA74100210110077751</t>
  </si>
  <si>
    <t>Бібліотека філія села Горбове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</si>
  <si>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Горбове</t>
  </si>
  <si>
    <t>вул. Миру, 99</t>
  </si>
  <si>
    <t>с. Горбове</t>
  </si>
  <si>
    <t>вул.Миру, 99</t>
  </si>
  <si>
    <t>UA74100210100075245</t>
  </si>
  <si>
    <t>Бібліотека філія села Дрімайлівка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</si>
  <si>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Дрімайлівка</t>
  </si>
  <si>
    <t>вул. Шевченка, 170</t>
  </si>
  <si>
    <t>с. Дрімайлівка</t>
  </si>
  <si>
    <t>UA74100210120089256</t>
  </si>
  <si>
    <t>Бібліотека філія села Дроздівка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</si>
  <si>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Дроздівка</t>
  </si>
  <si>
    <t>вул. Гончарівка, 115</t>
  </si>
  <si>
    <t>с. Дроздівка</t>
  </si>
  <si>
    <t>вул.Гончарівка, 115</t>
  </si>
  <si>
    <t>UA74100210130039130</t>
  </si>
  <si>
    <t>Бібліотека філія села Жуківка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</si>
  <si>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Жуківка</t>
  </si>
  <si>
    <t>вул. Центральна, 83</t>
  </si>
  <si>
    <t>с. Жуківка</t>
  </si>
  <si>
    <t>вул.Центральна, 83</t>
  </si>
  <si>
    <t>UA74100210140091999</t>
  </si>
  <si>
    <t>Бібліотека філія села Ковчин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</si>
  <si>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Ковчин</t>
  </si>
  <si>
    <t>вул. імені Л.І. Деполович, 2</t>
  </si>
  <si>
    <t>с. Ковчин</t>
  </si>
  <si>
    <t>вул.імені Л.І.Деполович, 2</t>
  </si>
  <si>
    <t>UA74100210160091511</t>
  </si>
  <si>
    <t>Бібліотека філія села Кладьківка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</si>
  <si>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Кладьківка</t>
  </si>
  <si>
    <t>с. Кладьківка</t>
  </si>
  <si>
    <t>вул.Шевченка, 40</t>
  </si>
  <si>
    <t>098-714-0081</t>
  </si>
  <si>
    <t>UA74100210150077330</t>
  </si>
  <si>
    <t>Бібліотека філія села Орлівка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</si>
  <si>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Орлівка</t>
  </si>
  <si>
    <t>вул. Центральна, 70</t>
  </si>
  <si>
    <t>с. Орлівка</t>
  </si>
  <si>
    <t>UA74100210180058750</t>
  </si>
  <si>
    <t>Бібліотека філія села Салтикова Дівиця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</si>
  <si>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Салтикова Дівиця</t>
  </si>
  <si>
    <t>вул. Куликівський шлях, 100</t>
  </si>
  <si>
    <t>с. Салтикова Дівиця</t>
  </si>
  <si>
    <t>UA74100210200092540</t>
  </si>
  <si>
    <t>Бібліотека філія села Хибалівка структурного підрозділу "Куликівська публічна бібліотека" комунального закладу "Центру культурних послуг" Куликівської селищної ради</t>
  </si>
  <si>
    <t>село Хибалівка</t>
  </si>
  <si>
    <t>вул. Миру, 53</t>
  </si>
  <si>
    <t>с. Хибалівка</t>
  </si>
  <si>
    <t>UA74100210230016767</t>
  </si>
  <si>
    <t>Комунальний заклад "Центр культурних послуг" Куликівської селищної ради</t>
  </si>
  <si>
    <t>Центр культурних послуг</t>
  </si>
  <si>
    <t>13.09.2022, 1000601070001001700</t>
  </si>
  <si>
    <t>вул. Миру, 112</t>
  </si>
  <si>
    <t>093-610-0709</t>
  </si>
  <si>
    <t>vktsms@gmail.com</t>
  </si>
  <si>
    <t>UA74100210010020106</t>
  </si>
  <si>
    <t>Філія "Авдіївський сільський будинок культури" комунального закладу "Центр культурних послуг" Куликівської селищної ради</t>
  </si>
  <si>
    <t>096-331-2497</t>
  </si>
  <si>
    <t>Філія "Бакланово-Муравійський сільський будинок культури" комунального закладу "Центр культурних послуг" Куликівської селищної ради</t>
  </si>
  <si>
    <t>вул. Центральна, 25А</t>
  </si>
  <si>
    <t>Філія "Вершиново-Муравійський сільський будинок культури" комунального закладу "Центр культурних послуг" Куликівської селищної ради</t>
  </si>
  <si>
    <t>вул. Петрівська, 50</t>
  </si>
  <si>
    <t>096-070-1314</t>
  </si>
  <si>
    <t>Філія "Вересоцький сільський будинок культури" комунального закладу "Центр культурних послуг" Куликівської селищної ради</t>
  </si>
  <si>
    <t>063-594-8351</t>
  </si>
  <si>
    <t>Філія "Вибліський сільський будинок культури" комунального закладу "Центр культурних послуг" Куликівської селищної ради</t>
  </si>
  <si>
    <t>вул. Троїцька, 78</t>
  </si>
  <si>
    <t>093-968-8198</t>
  </si>
  <si>
    <t>UA74100210080049882</t>
  </si>
  <si>
    <t>Філія "Грабівський сільський будинок фольклору" комунального закладу "Центр культурних послуг" Куликівської селищної ради</t>
  </si>
  <si>
    <t>068-085-5896</t>
  </si>
  <si>
    <t>Філія "Горбівський сільський будинок культури" комунального закладу "Центр культурних послуг" Куликівської селищної ради</t>
  </si>
  <si>
    <t>Філія "Дрімайлівський сільський будинок культури" комунального закладу "Центр культурних послуг" Куликівської селищної ради</t>
  </si>
  <si>
    <t>098-273-7098</t>
  </si>
  <si>
    <t>Філія "Дроздівський сільський будинок культури" комунального закладу "Центр культурних послуг" Куликівської селищної ради</t>
  </si>
  <si>
    <t>067-597-7193</t>
  </si>
  <si>
    <t>Філія "Жуківський сільський будинок культури" комунального закладу "Центр культурних послуг" Куликівської селищної ради</t>
  </si>
  <si>
    <t>вул. Миру, 48А</t>
  </si>
  <si>
    <t>098-914-8438</t>
  </si>
  <si>
    <t>Філія "Ковчинський сільський будинок культури" комунального закладу "Центр культурних послуг" Куликівської селищної ради</t>
  </si>
  <si>
    <t>вул. Перемоги, 66 Б</t>
  </si>
  <si>
    <t>вул. Перемоги, 66Б</t>
  </si>
  <si>
    <t>097-704-6535</t>
  </si>
  <si>
    <t>Філія "Кладьківський сільський будинок культури" комунального закладу "Центр культурних послуг" Куликівської селищної ради</t>
  </si>
  <si>
    <t xml:space="preserve">вул. Шевченка, 44 </t>
  </si>
  <si>
    <t>вул. Шевченка, 44</t>
  </si>
  <si>
    <t>093-163-2566</t>
  </si>
  <si>
    <t>Філія "Орлівський сільський будинок культури" комунального закладу "Центр культурних послуг" Куликівської селищної ради</t>
  </si>
  <si>
    <t>вул. Центральна, 63А</t>
  </si>
  <si>
    <t>068-248-6205</t>
  </si>
  <si>
    <t>Філія "Салтиково-Дівицький сільський будинок культури" комунального закладу "Центр культурних послуг" Куликівської селищної ради</t>
  </si>
  <si>
    <t>вул. Куликівський шлях, 100А</t>
  </si>
  <si>
    <t>095-160-9043</t>
  </si>
  <si>
    <t>Філія "Хибалівський сільський будинок культури" комунального закладу "Центр культурних послуг" Куликівської селищної ради</t>
  </si>
  <si>
    <t>вул. Миру, 55</t>
  </si>
  <si>
    <t>Філія "Куликівський народний краєзнавчий музей" комунального закладу "Центр культурних послуг" Куликівської селищної ради</t>
  </si>
  <si>
    <t>01.10.2020р. №1000491020000000430</t>
  </si>
  <si>
    <t>вул. Шевченка, 4</t>
  </si>
  <si>
    <t>096-422-0400</t>
  </si>
  <si>
    <t>Комунальний заклад "Куликівська мистецька школа" Куликівської селищної ради</t>
  </si>
  <si>
    <t>12.12.2008 №10551020000000390</t>
  </si>
  <si>
    <t>пров.1-й миру, 6а</t>
  </si>
  <si>
    <t>097-469-6577</t>
  </si>
  <si>
    <t>dmschool@ukr.net</t>
  </si>
  <si>
    <t>Любецька селищна бібліотека</t>
  </si>
  <si>
    <t>Любецька селищна рада</t>
  </si>
  <si>
    <t>селище Любеч</t>
  </si>
  <si>
    <t>вул. Добринінська, 60</t>
  </si>
  <si>
    <t>вул. Соборна площа, 3</t>
  </si>
  <si>
    <t>julia-hutnik88@i.ua</t>
  </si>
  <si>
    <t>UA74100230010012762</t>
  </si>
  <si>
    <t>Смолигівська сільська бібліотека</t>
  </si>
  <si>
    <t>с. Смолигівка</t>
  </si>
  <si>
    <t>вул.Чернігівська, 15</t>
  </si>
  <si>
    <t>UA74100230390048714</t>
  </si>
  <si>
    <t>Тарасо-Шевченківська сільська бібліотека</t>
  </si>
  <si>
    <t>с. Тараса-Шевченка</t>
  </si>
  <si>
    <t>вул. Шевченка, 2</t>
  </si>
  <si>
    <t>UA74100230400061190</t>
  </si>
  <si>
    <t>Павлівська сільська бібліотека</t>
  </si>
  <si>
    <t>вул.Шкільна, 18</t>
  </si>
  <si>
    <t>UA74100230300070980</t>
  </si>
  <si>
    <t>Галківська сільська бібліотека</t>
  </si>
  <si>
    <t>с. Галків</t>
  </si>
  <si>
    <t>вул.Центральна, 29</t>
  </si>
  <si>
    <t>UA74100230060059889</t>
  </si>
  <si>
    <t>Неданчицька сільська бібліотека</t>
  </si>
  <si>
    <t>с. Неданчичі</t>
  </si>
  <si>
    <t>вул. Захисників України, 88</t>
  </si>
  <si>
    <t>UA74100230280072153</t>
  </si>
  <si>
    <t>Вороб'ївська сільська бібліотека</t>
  </si>
  <si>
    <t>с. Вороб'їв</t>
  </si>
  <si>
    <t>вул.Центральна, 91</t>
  </si>
  <si>
    <t>UA74100230050060674</t>
  </si>
  <si>
    <t>Мохначівська сільська бібліотека</t>
  </si>
  <si>
    <t>с. Мохначі</t>
  </si>
  <si>
    <t>вул.Квітнева,6а</t>
  </si>
  <si>
    <t>UA74100230270026644</t>
  </si>
  <si>
    <t>Любецький будинок культури</t>
  </si>
  <si>
    <t>вул. Соборна площа, 13</t>
  </si>
  <si>
    <t>tarastarasenk3086@gmail.com</t>
  </si>
  <si>
    <t>Смолигівський сільський клуб</t>
  </si>
  <si>
    <t>вул. Чернігівська, 15</t>
  </si>
  <si>
    <t>julia32milananika@gmaul.com</t>
  </si>
  <si>
    <t>Тарасо-Шевченківський сільський клуб</t>
  </si>
  <si>
    <t>вул. Шевченка, 1а</t>
  </si>
  <si>
    <t>Павлівський сільський клуб</t>
  </si>
  <si>
    <t>вул. Шкільна, 13</t>
  </si>
  <si>
    <t>Мохначівський сільський клуб</t>
  </si>
  <si>
    <t>Чернігівській</t>
  </si>
  <si>
    <t>вул. Квітнева, 6а</t>
  </si>
  <si>
    <t>Неданчицький сільський клуб</t>
  </si>
  <si>
    <t>Вороб'ївський сільський клуб</t>
  </si>
  <si>
    <t>вул. Центральна, 93</t>
  </si>
  <si>
    <t>Малинівський сільський клуб-бібліотека</t>
  </si>
  <si>
    <t>с. Малинівка</t>
  </si>
  <si>
    <t>вул. Центральна, 22</t>
  </si>
  <si>
    <t>UA74100230220041565</t>
  </si>
  <si>
    <t>Комунальний заклад «Михайло-Коцюбинська публічна бібліотека» Михайло-Коцюбинської селищної ради
  Чернігівського району
 Чернігівської області</t>
  </si>
  <si>
    <t>Михайло-Коцюбинська селищна рада Чернігівсьського району Чернігівської області</t>
  </si>
  <si>
    <t>22.11.2022 № 1 000 6010 7000 300 1476</t>
  </si>
  <si>
    <t>селище Михайло-Коцюбинське</t>
  </si>
  <si>
    <t>вул. Миру, 1</t>
  </si>
  <si>
    <t>biblioteka.publ.mk@gmail.com</t>
  </si>
  <si>
    <t>UA74100250010077513</t>
  </si>
  <si>
    <t>Андріївська бібліотека-філія
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</si>
  <si>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Андріївка</t>
  </si>
  <si>
    <t>вул.Михайлівська, 171</t>
  </si>
  <si>
    <t>UA74100250020057602</t>
  </si>
  <si>
    <t>Ведильцівська бібліотека-філія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</si>
  <si>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Ведильці</t>
  </si>
  <si>
    <t>вул.Центральна, 26 а</t>
  </si>
  <si>
    <t>UA74100250050021171</t>
  </si>
  <si>
    <t>Дніпровська бібліотека-філія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</si>
  <si>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Дніпровське</t>
  </si>
  <si>
    <t>вул.Святошинська, 67</t>
  </si>
  <si>
    <t>UA74100250080064472</t>
  </si>
  <si>
    <t>Жукотківська бібліотека-філія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</si>
  <si>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Жукотки</t>
  </si>
  <si>
    <t>вул.Незалежності, 28</t>
  </si>
  <si>
    <t>UA74100250100056124</t>
  </si>
  <si>
    <t>Кархівська бібліотека-філія
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</si>
  <si>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Державна власність</t>
  </si>
  <si>
    <t>с. Кархівка</t>
  </si>
  <si>
    <t>вул.Перемоги,2</t>
  </si>
  <si>
    <t>UA74100250140027580</t>
  </si>
  <si>
    <t>Ковпитська бібліотека-філія комунального закладу «Михайло-Коцюбинська публічна бібліотека» Михайло-Коцюбинської селищної ради Чернігівського району Чернігівської област</t>
  </si>
  <si>
    <t>с. Ковпита</t>
  </si>
  <si>
    <t>вул.Грачова, 1</t>
  </si>
  <si>
    <t>UA74100250150028250</t>
  </si>
  <si>
    <t>Левковицька бібліотека-філія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</si>
  <si>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Левковичі</t>
  </si>
  <si>
    <t>вул.Миру, 11</t>
  </si>
  <si>
    <t>UA74100250170090972</t>
  </si>
  <si>
    <t>Льгівська бібліотека-філія
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</si>
  <si>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Льгів</t>
  </si>
  <si>
    <t>вул. Молодіжна, 5 Б</t>
  </si>
  <si>
    <t>UA74100250210028077</t>
  </si>
  <si>
    <t>Мньовська бібліотека-філія
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</si>
  <si>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Мньов</t>
  </si>
  <si>
    <t>вул.Чернігівська, 30</t>
  </si>
  <si>
    <t>UA74100250240059197</t>
  </si>
  <si>
    <t>Пакульська бібліотека-філія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</si>
  <si>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Пакуль</t>
  </si>
  <si>
    <t>вул.Троїцька, 34</t>
  </si>
  <si>
    <t>UA74100250260024444</t>
  </si>
  <si>
    <t>Пльохівська бібліотека-філія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</si>
  <si>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Пльохів</t>
  </si>
  <si>
    <t>вул. Центральна, 37</t>
  </si>
  <si>
    <t>UA74100250290072211</t>
  </si>
  <si>
    <t>Шибиринівська бібліотека-філія комунального закладу «Михайло-Коцюбинська публічна бібліотека» Михайло-Коцюбинської селищної ради Чернігівського району Чернігівської області</t>
  </si>
  <si>
    <t>с. Шибиринівка</t>
  </si>
  <si>
    <t>вул.Садова, 8</t>
  </si>
  <si>
    <t>UA74100250380029777</t>
  </si>
  <si>
    <t>Комунальний заклад "Михайло-Коцюбинський селищний Будинок культури" Михайло-Коцюбинської селищної ради Чернігівсьського району Чернігівської області</t>
  </si>
  <si>
    <t>31.03.2010, 10601020000000945</t>
  </si>
  <si>
    <r>
      <rPr>
        <rFont val="&quot;Times New Roman&quot;"/>
        <color rgb="FF1155CC"/>
        <sz val="14.0"/>
        <u/>
      </rPr>
      <t>m_kotsubinsk_osvita@ukr.net</t>
    </r>
  </si>
  <si>
    <t>Жукотківський сільський Будинок культури</t>
  </si>
  <si>
    <t>вул. Шевченка,50</t>
  </si>
  <si>
    <t>с.Жукотки</t>
  </si>
  <si>
    <t>вул. Незалежності, 24</t>
  </si>
  <si>
    <r>
      <rPr>
        <rFont val="&quot;Times New Roman&quot;"/>
        <color rgb="FF1155CC"/>
        <sz val="14.0"/>
        <u/>
      </rPr>
      <t>m_kotsubinsk_osvita@ukr.net</t>
    </r>
  </si>
  <si>
    <t>Антоновицький сільський клуб</t>
  </si>
  <si>
    <t>с.Антоновичі</t>
  </si>
  <si>
    <t>вул. Садова, 7А</t>
  </si>
  <si>
    <r>
      <rPr>
        <rFont val="&quot;Times New Roman&quot;"/>
        <color rgb="FF1155CC"/>
        <sz val="14.0"/>
        <u/>
      </rPr>
      <t>m_kotsubinsk_osvita@ukr.net</t>
    </r>
  </si>
  <si>
    <t>UA74100250030074406</t>
  </si>
  <si>
    <t>Пакульський сільський клуб</t>
  </si>
  <si>
    <t>вул. Троїцька, 34</t>
  </si>
  <si>
    <r>
      <rPr>
        <rFont val="&quot;Times New Roman&quot;"/>
        <color rgb="FF1155CC"/>
        <sz val="14.0"/>
        <u/>
      </rPr>
      <t>m_kotsubinsk_osvita@ukr.net</t>
    </r>
  </si>
  <si>
    <t>Дніпровський сільський клуб</t>
  </si>
  <si>
    <t>с.Дніпровське</t>
  </si>
  <si>
    <t>вул. Святошинська, 67</t>
  </si>
  <si>
    <r>
      <rPr>
        <rFont val="&quot;Times New Roman&quot;"/>
        <color rgb="FF1155CC"/>
        <sz val="14.0"/>
        <u/>
      </rPr>
      <t>m_kotsubinsk_osvita@ukr.net</t>
    </r>
  </si>
  <si>
    <t>Мньовський сільський клуб</t>
  </si>
  <si>
    <t>вул. Чернігівська, 30б</t>
  </si>
  <si>
    <r>
      <rPr>
        <rFont val="&quot;Times New Roman&quot;"/>
        <color rgb="FF1155CC"/>
        <sz val="14.0"/>
        <u/>
      </rPr>
      <t>m_kotsubinsk_osvita@ukr.net</t>
    </r>
  </si>
  <si>
    <t>Ковпитський сільський клуб</t>
  </si>
  <si>
    <t>с.Ковпита</t>
  </si>
  <si>
    <t>вул. Грачова, 1</t>
  </si>
  <si>
    <r>
      <rPr>
        <rFont val="&quot;Times New Roman&quot;"/>
        <color rgb="FF1155CC"/>
        <sz val="14.0"/>
        <u/>
      </rPr>
      <t>m_kotsubinsk_osvita@ukr.net</t>
    </r>
  </si>
  <si>
    <t>Левковицький сільський клуб</t>
  </si>
  <si>
    <t>с.Левковичі</t>
  </si>
  <si>
    <t>вул. Миру, 11</t>
  </si>
  <si>
    <r>
      <rPr>
        <rFont val="&quot;Times New Roman&quot;"/>
        <color rgb="FF1155CC"/>
        <sz val="14.0"/>
        <u/>
      </rPr>
      <t>m_kotsubinsk_osvita@ukr.net</t>
    </r>
  </si>
  <si>
    <t>Льгівський сільський клуб</t>
  </si>
  <si>
    <t>с.Льгів</t>
  </si>
  <si>
    <t>вул. Молодіжна, 5б</t>
  </si>
  <si>
    <r>
      <rPr>
        <rFont val="&quot;Times New Roman&quot;"/>
        <color rgb="FF1155CC"/>
        <sz val="14.0"/>
        <u/>
      </rPr>
      <t>m_kotsubinsk_osvita@ukr.net</t>
    </r>
  </si>
  <si>
    <t>Кархівський сільський клуб</t>
  </si>
  <si>
    <t>с.Кархівка</t>
  </si>
  <si>
    <r>
      <rPr>
        <rFont val="&quot;Times New Roman&quot;"/>
        <color rgb="FF1155CC"/>
        <sz val="14.0"/>
        <u/>
      </rPr>
      <t>m_kotsubinsk_osvita@ukr.net</t>
    </r>
  </si>
  <si>
    <t>Пльохівський сільський клуб</t>
  </si>
  <si>
    <t>с.Пльохів</t>
  </si>
  <si>
    <t>вул. Центральна, 42</t>
  </si>
  <si>
    <r>
      <rPr>
        <rFont val="&quot;Times New Roman&quot;"/>
        <color rgb="FF1155CC"/>
        <sz val="14.0"/>
        <u/>
      </rPr>
      <t>m_kotsubinsk_osvita@ukr.net</t>
    </r>
  </si>
  <si>
    <t>Андріївський сільський клуб</t>
  </si>
  <si>
    <t>ввул. Шевченка,50</t>
  </si>
  <si>
    <t>с.Андріївка</t>
  </si>
  <si>
    <t>вул. Михайлівська, 171</t>
  </si>
  <si>
    <r>
      <rPr>
        <rFont val="&quot;Times New Roman&quot;"/>
        <color rgb="FF1155CC"/>
        <sz val="14.0"/>
        <u/>
      </rPr>
      <t>m_kotsubinsk_osvita@ukr.net</t>
    </r>
  </si>
  <si>
    <t>Зайцівський сільський клуб</t>
  </si>
  <si>
    <t>с. Зайці</t>
  </si>
  <si>
    <t>вул. Дружби, 38 в</t>
  </si>
  <si>
    <r>
      <rPr>
        <rFont val="&quot;Times New Roman&quot;"/>
        <color rgb="FF1155CC"/>
        <sz val="14.0"/>
        <u/>
      </rPr>
      <t>m_kotsubinsk_osvita@ukr.net</t>
    </r>
  </si>
  <si>
    <t>UA74100250130039355</t>
  </si>
  <si>
    <t>Ведильцівський сільський клуб</t>
  </si>
  <si>
    <t>вул. Центральна, 26 б</t>
  </si>
  <si>
    <r>
      <rPr>
        <rFont val="&quot;Times New Roman&quot;"/>
        <color rgb="FF1155CC"/>
        <sz val="14.0"/>
        <u/>
      </rPr>
      <t>m_kotsubinsk_osvita@ukr.net</t>
    </r>
  </si>
  <si>
    <t>Шибиринівський сільський клуб</t>
  </si>
  <si>
    <t>вул. Садова, 8</t>
  </si>
  <si>
    <r>
      <rPr>
        <rFont val="&quot;Times New Roman&quot;"/>
        <color rgb="FF1155CC"/>
        <sz val="14.0"/>
        <u/>
      </rPr>
      <t>m_kotsubinsk_osvita@ukr.net</t>
    </r>
  </si>
  <si>
    <t>Комунальний заклад "Михайло-Коцюбинський історико-краєзнавчий музей" Михайло-Коцюбинської селищної ради Чернігівсьського району Чернігівської області</t>
  </si>
  <si>
    <t>28.04.2015 р. 10601020000001281</t>
  </si>
  <si>
    <t>вул. Миру,4а</t>
  </si>
  <si>
    <r>
      <rPr>
        <rFont val="&quot;Times New Roman&quot;"/>
        <color rgb="FF1155CC"/>
        <sz val="14.0"/>
        <u/>
      </rPr>
      <t>m_kotsubinsk_osvita@ukr.net</t>
    </r>
  </si>
  <si>
    <t>Мистецька школа Михайло-Коцюбинської селищної ради Чернігівсьського району Чернігівської області</t>
  </si>
  <si>
    <t>вул.Садова, 60</t>
  </si>
  <si>
    <t>m-kotsubynskashm@ukr.net</t>
  </si>
  <si>
    <t>Новобілоуська бібліотека</t>
  </si>
  <si>
    <t>Новобілоуська сільська рада Чернігівсьського району Чернігівської області</t>
  </si>
  <si>
    <t>19.10.2021, №252221277320</t>
  </si>
  <si>
    <t>с. Новий Білоус</t>
  </si>
  <si>
    <t>вул. Троїцька, 7</t>
  </si>
  <si>
    <t>zerniatko2016@gmail.com</t>
  </si>
  <si>
    <t>UA74100270010051718</t>
  </si>
  <si>
    <t>Довжицька бібліотека</t>
  </si>
  <si>
    <t>с. Довжик</t>
  </si>
  <si>
    <t>вул. Любецька, 2</t>
  </si>
  <si>
    <t>UA74100270030089882</t>
  </si>
  <si>
    <t>Кувечицька бібліотека</t>
  </si>
  <si>
    <t>с. Кувечичі</t>
  </si>
  <si>
    <t>вул. Травнева, 1</t>
  </si>
  <si>
    <t>UA74100270050074309</t>
  </si>
  <si>
    <t>Мохнатинська бібліотека</t>
  </si>
  <si>
    <t>с. Мохнатин</t>
  </si>
  <si>
    <t>вул. Перемоги, 21</t>
  </si>
  <si>
    <t>UA74100270060051099</t>
  </si>
  <si>
    <t>Рівнопільська бібліотека</t>
  </si>
  <si>
    <t>с. Рівнопілля</t>
  </si>
  <si>
    <t>вул. Перемоги, 16</t>
  </si>
  <si>
    <t>UA74100270100027472</t>
  </si>
  <si>
    <t>Хмільницька бібліотека</t>
  </si>
  <si>
    <t>с. Хмільниця</t>
  </si>
  <si>
    <t>вул. Дружби, 19</t>
  </si>
  <si>
    <t>UA74100270200089899</t>
  </si>
  <si>
    <t>Роїщенська бібліотека</t>
  </si>
  <si>
    <t>с. Роїще</t>
  </si>
  <si>
    <t>вул. Миру, 152</t>
  </si>
  <si>
    <t>UA74100270120019288</t>
  </si>
  <si>
    <t>Рудківська бібліотека</t>
  </si>
  <si>
    <t>с. Рудка</t>
  </si>
  <si>
    <t>chausmolod-sport@ukr.net</t>
  </si>
  <si>
    <t>UA74100270130080231</t>
  </si>
  <si>
    <t>Старобілоуська бібліотека</t>
  </si>
  <si>
    <t>с. Старий Білоус</t>
  </si>
  <si>
    <t>вул. Шкільна, 11-Б</t>
  </si>
  <si>
    <t>UA74100270160028470</t>
  </si>
  <si>
    <t>Халявинська бібліотека</t>
  </si>
  <si>
    <t>с. Халявин</t>
  </si>
  <si>
    <t>вул. Шевченка, 53</t>
  </si>
  <si>
    <t>UA74100270190086965</t>
  </si>
  <si>
    <t>Новобілоуський Будинок культури</t>
  </si>
  <si>
    <t>19/10/2021/ 252221277320</t>
  </si>
  <si>
    <t>с. Новий білоус</t>
  </si>
  <si>
    <t>Хмільницький Будинок культури</t>
  </si>
  <si>
    <t>Черннігівський</t>
  </si>
  <si>
    <t>Халявинський Будинок культури</t>
  </si>
  <si>
    <t>Роїщенський Будинок культури</t>
  </si>
  <si>
    <t>вул. Миру, 151</t>
  </si>
  <si>
    <t>Рудківський Будинок культури</t>
  </si>
  <si>
    <t>Мохнатинський Будинок культури</t>
  </si>
  <si>
    <t>Кувечицький Будинок культури</t>
  </si>
  <si>
    <t>Довжицький клуб</t>
  </si>
  <si>
    <t>вул. Любецька, 2а</t>
  </si>
  <si>
    <t>Рівнопільський клуб</t>
  </si>
  <si>
    <t>Старобілоуський клуб</t>
  </si>
  <si>
    <t>вул. Шкільна, 11б</t>
  </si>
  <si>
    <t>Табаївський клуб - бібліотека</t>
  </si>
  <si>
    <t>с. Табаївка</t>
  </si>
  <si>
    <t>вул. Молодіжна, 1</t>
  </si>
  <si>
    <t>UA74100270170087798</t>
  </si>
  <si>
    <t>Редьківський клуб - бібліотека</t>
  </si>
  <si>
    <t>с. Редьківка</t>
  </si>
  <si>
    <t>вул. Процька, 10</t>
  </si>
  <si>
    <t>UA74100270080067093</t>
  </si>
  <si>
    <t>Деснянський клуб - бібліотека</t>
  </si>
  <si>
    <t>с. Деснянка</t>
  </si>
  <si>
    <t>вул. Продольна, 1а</t>
  </si>
  <si>
    <t>UA74100270020041392</t>
  </si>
  <si>
    <t>Селянсько - Слобідський клуб - бібліотека</t>
  </si>
  <si>
    <t>с. Селянська Слобода</t>
  </si>
  <si>
    <t>вул. Весняна, 4</t>
  </si>
  <si>
    <t>UA74100270150074872</t>
  </si>
  <si>
    <t>Комунальний заклад "Центр культурних послуг" Новобілоуської сільської ради</t>
  </si>
  <si>
    <t>с.Новий Білоус</t>
  </si>
  <si>
    <t>Комунальний заклад "Олишівська публічна бібліотека" Олишівської селищної ради Чернігівського району Чернігівської області</t>
  </si>
  <si>
    <t xml:space="preserve">Олишівська селищна рада </t>
  </si>
  <si>
    <t>Рішення 22 (позачергової)  сесії VII сликання Олишівської селищної ради від 22.07.2019</t>
  </si>
  <si>
    <t xml:space="preserve">Чернігівська </t>
  </si>
  <si>
    <t>с-ще Олишівка</t>
  </si>
  <si>
    <t>вул. Чернігівська, 6</t>
  </si>
  <si>
    <t>0635623342</t>
  </si>
  <si>
    <t>olpubbiblioteka2019@ukr.net</t>
  </si>
  <si>
    <t>UA74100290010097907</t>
  </si>
  <si>
    <t>Смолянська бібліотека-філія</t>
  </si>
  <si>
    <t>Рішення 15 сесії VII сликання Олишівської селищної ради від 19.12.2020</t>
  </si>
  <si>
    <t>с. Смолянка</t>
  </si>
  <si>
    <t>вул. Козлова, 64</t>
  </si>
  <si>
    <t>0966638033</t>
  </si>
  <si>
    <t>UA74100290050044483</t>
  </si>
  <si>
    <t>Серединська бібліотека-філія</t>
  </si>
  <si>
    <t>Рішення 2 (позачергової) сесії VIIІ сликання Олишівської селищної ради від 18.12.2020 № 20-2/VIII</t>
  </si>
  <si>
    <t>с. Серединка</t>
  </si>
  <si>
    <t>вул. Дружби, 94</t>
  </si>
  <si>
    <t>0990631341</t>
  </si>
  <si>
    <t>UA74100290030055583</t>
  </si>
  <si>
    <t>Топчіївська бібліотека-філія</t>
  </si>
  <si>
    <t>с. Топчіївка</t>
  </si>
  <si>
    <t>вул. Шосейна, 7а</t>
  </si>
  <si>
    <t>UA74100290060021279</t>
  </si>
  <si>
    <t>КЗ "Центр культури та дозвілля" Олишівської селищної ради</t>
  </si>
  <si>
    <t>Рішення 23 сесії VIIІ сликання Олишівської селищної ради від 12.10.2023 № 533-23/VIII</t>
  </si>
  <si>
    <t>0679935667</t>
  </si>
  <si>
    <t>olishivka.ckd@gmail.com</t>
  </si>
  <si>
    <t>Смолянська філія КЗ "Центр культури та дозвілля" Олишівської селищної ради</t>
  </si>
  <si>
    <t>Серединська філія КЗ "Центр культури та дозвілля" Олишівської селищної ради</t>
  </si>
  <si>
    <t>0500394098</t>
  </si>
  <si>
    <t>Ріпкинська бібліотека для дорослих</t>
  </si>
  <si>
    <t>Ріпкинська селищна рада Чернігівсьського району Чернігівської області</t>
  </si>
  <si>
    <t>Рішення другої сусії восьмого скликання Ріпкинської селищної ради від 24.12.2020р.</t>
  </si>
  <si>
    <t>селище Ріпки</t>
  </si>
  <si>
    <t>вул. Любецька, 3</t>
  </si>
  <si>
    <t>вул. Любецька, 1а</t>
  </si>
  <si>
    <t>bibliotekatreba@email.ua</t>
  </si>
  <si>
    <t>UA74100330010089064</t>
  </si>
  <si>
    <t>Ріпкинська бібліотека для дітей</t>
  </si>
  <si>
    <t>Замглайська селищна бібліотека</t>
  </si>
  <si>
    <t>селище Замглай</t>
  </si>
  <si>
    <t>вул.Лісова, 17</t>
  </si>
  <si>
    <t>UA74100330020065133</t>
  </si>
  <si>
    <t>Радульська селищна бібліотека</t>
  </si>
  <si>
    <t>селище Радуль</t>
  </si>
  <si>
    <t>Червона площа,31</t>
  </si>
  <si>
    <t>UA74100330030037029</t>
  </si>
  <si>
    <t>Великовіська сільська бібліотека</t>
  </si>
  <si>
    <t>с. Велика Вісь</t>
  </si>
  <si>
    <t>вул. Миру, 6а</t>
  </si>
  <si>
    <t>UA74100330070093771</t>
  </si>
  <si>
    <t>Голубицька сільська бібліотека</t>
  </si>
  <si>
    <t>с. Голубичі</t>
  </si>
  <si>
    <t>вул.Чернігівська, 6</t>
  </si>
  <si>
    <t>UA74100330130045617</t>
  </si>
  <si>
    <t>Ловинська сільська бібліотека</t>
  </si>
  <si>
    <t>с. Ловинь</t>
  </si>
  <si>
    <t>UA74100330250025412</t>
  </si>
  <si>
    <t>Малолиственська сільська бібліотека</t>
  </si>
  <si>
    <t>с. Малий Листвен</t>
  </si>
  <si>
    <t>вул.Центральна, 8</t>
  </si>
  <si>
    <t>UA74100330270083735</t>
  </si>
  <si>
    <t>Новоукраїнська сільська бібліотека</t>
  </si>
  <si>
    <t>с. Новоукраїнське</t>
  </si>
  <si>
    <t>вул.Шевченка, 2</t>
  </si>
  <si>
    <t>UA74100330310032997</t>
  </si>
  <si>
    <t>Петрушівська сільська бібліотека</t>
  </si>
  <si>
    <t>с. Петруші</t>
  </si>
  <si>
    <t>вул.Любецька, 2</t>
  </si>
  <si>
    <t>UA74100330330081458</t>
  </si>
  <si>
    <t>Сиберізька сільська бібліотека</t>
  </si>
  <si>
    <t>с. Сиберіж</t>
  </si>
  <si>
    <t>вул.Перемоги, 30</t>
  </si>
  <si>
    <t>UA74100330410057964</t>
  </si>
  <si>
    <t>Убіжицька сільська бібліотека</t>
  </si>
  <si>
    <t>с. Убіжичі</t>
  </si>
  <si>
    <t>вул. Озерна, 9</t>
  </si>
  <si>
    <t>UA74100330460072552</t>
  </si>
  <si>
    <t>Вербицька сільська бібліотека</t>
  </si>
  <si>
    <t>с. Вербичі</t>
  </si>
  <si>
    <t>вул.Перемоги, 12</t>
  </si>
  <si>
    <t>UA74100330090094280</t>
  </si>
  <si>
    <t>Ріпкинський будинок культури</t>
  </si>
  <si>
    <t>11.02.2021 №123974538622</t>
  </si>
  <si>
    <t>вул. Святомиколаївська, 89</t>
  </si>
  <si>
    <t>вул.Святомиколаївська,89</t>
  </si>
  <si>
    <t>rbk.ripki@ukr.net</t>
  </si>
  <si>
    <t>Замглайський будинок культури</t>
  </si>
  <si>
    <t>вул.Центральна,7</t>
  </si>
  <si>
    <t>Буянківський сільський клуб</t>
  </si>
  <si>
    <t>с.Буянки</t>
  </si>
  <si>
    <t>вул.Центральна, 83а</t>
  </si>
  <si>
    <t>UA74100330060071943</t>
  </si>
  <si>
    <t>Великовіський сільський клуб</t>
  </si>
  <si>
    <t>с.Велика Вісь</t>
  </si>
  <si>
    <t>вул. 1 Травня, 5а</t>
  </si>
  <si>
    <t>Вишнівський сільський клуб</t>
  </si>
  <si>
    <t>с.Вишневе</t>
  </si>
  <si>
    <t>вул.Венцова,10</t>
  </si>
  <si>
    <t>UA74100330110060908</t>
  </si>
  <si>
    <t>Голубицький сільський будинок культури</t>
  </si>
  <si>
    <t>с.Голубичі</t>
  </si>
  <si>
    <t>вул.Чернігівська,6</t>
  </si>
  <si>
    <t>Гучинський сільський клуб</t>
  </si>
  <si>
    <t>с.Гучин</t>
  </si>
  <si>
    <t>вул.Миру,7</t>
  </si>
  <si>
    <t>UA74100330150058741</t>
  </si>
  <si>
    <t>Даницький сільський клуб</t>
  </si>
  <si>
    <t>с.Даничі</t>
  </si>
  <si>
    <t>вул. Перемоги,11</t>
  </si>
  <si>
    <t>UA74100330160079642</t>
  </si>
  <si>
    <t>Задеріївський сільський клуб</t>
  </si>
  <si>
    <t>с.Задеріївка</t>
  </si>
  <si>
    <t>вул.Петренка,6</t>
  </si>
  <si>
    <t>UA74100330170020304</t>
  </si>
  <si>
    <t>Ловинський сільський клуб</t>
  </si>
  <si>
    <t>с.Ловинь</t>
  </si>
  <si>
    <t>вул.Центральна,1</t>
  </si>
  <si>
    <t>Лопатнівський сільский клуб</t>
  </si>
  <si>
    <t>с.Лопатні</t>
  </si>
  <si>
    <t>вул.Миру,1</t>
  </si>
  <si>
    <t>UA74100330260078501</t>
  </si>
  <si>
    <t>Малолиственський сільський клуб</t>
  </si>
  <si>
    <t>с.Малий Листвен</t>
  </si>
  <si>
    <t>Новоукраїнський сільський клуб</t>
  </si>
  <si>
    <t>с.Новоукраїнське</t>
  </si>
  <si>
    <t>вул.Шевченка,2</t>
  </si>
  <si>
    <t>Петрушівський сільський клуб</t>
  </si>
  <si>
    <t>с.Петруші</t>
  </si>
  <si>
    <t>вул.Любецька,2</t>
  </si>
  <si>
    <t>Присторонський сільський клуб</t>
  </si>
  <si>
    <t>с.Присторонь</t>
  </si>
  <si>
    <t>вул.Трудова</t>
  </si>
  <si>
    <t>UA74100330370090004</t>
  </si>
  <si>
    <t>Пущкарівський сільський клуб</t>
  </si>
  <si>
    <t>с.Пушкарі</t>
  </si>
  <si>
    <t>вул.Центральна</t>
  </si>
  <si>
    <t>UA74100330380024300</t>
  </si>
  <si>
    <t>Сиберізький сільський будинок культури</t>
  </si>
  <si>
    <t>с.Сиберіж</t>
  </si>
  <si>
    <t>вул.Перемоги,30</t>
  </si>
  <si>
    <t>Суличівський сільский клуб</t>
  </si>
  <si>
    <t>с.Суличівка</t>
  </si>
  <si>
    <t>вул.Дружби,17</t>
  </si>
  <si>
    <t>UA74100330420063199</t>
  </si>
  <si>
    <t>Убіжицький сільський будинок культури</t>
  </si>
  <si>
    <t>с.Убіжичі</t>
  </si>
  <si>
    <t>вул.Озерна,9</t>
  </si>
  <si>
    <t>Ріпкинський селищний клуб (Яворці)</t>
  </si>
  <si>
    <t>с.Ріпки-1</t>
  </si>
  <si>
    <t>вул.Вокзальна,8</t>
  </si>
  <si>
    <t>Радульський селищний клуб</t>
  </si>
  <si>
    <t>вул. Червона площа,51</t>
  </si>
  <si>
    <t>Ріпкинський історико-краєзнавчий музей</t>
  </si>
  <si>
    <t>25.02.2010 р. 10551020000000421</t>
  </si>
  <si>
    <t>muzeumripky@ukr.net</t>
  </si>
  <si>
    <t>Комунальної позашкільної мистецької освіти "Ріпкинська школа мистецтв"</t>
  </si>
  <si>
    <t>вул.Святомиколаївська, 156а</t>
  </si>
  <si>
    <t>вул. Святомиколаївська, 156а</t>
  </si>
  <si>
    <t>ripkumuz@ukr.net</t>
  </si>
  <si>
    <t>Седнівська селищна бібліотека</t>
  </si>
  <si>
    <t>Седнівська селищна рада Чернігівсьського району Чернігівської області</t>
  </si>
  <si>
    <t>21.05.1997р. №10601200000000834</t>
  </si>
  <si>
    <t>селище Седнів</t>
  </si>
  <si>
    <t>вул. Я. Лизогуба, 21</t>
  </si>
  <si>
    <t>вул.Козацька,4</t>
  </si>
  <si>
    <t>mogilevets63@ukr.net</t>
  </si>
  <si>
    <t>UA74100350010014445</t>
  </si>
  <si>
    <t>Черниська сільська бібліотека</t>
  </si>
  <si>
    <t>с. Черниш</t>
  </si>
  <si>
    <t>вул.Миру,41</t>
  </si>
  <si>
    <t>UA74100350070023981</t>
  </si>
  <si>
    <t>Клочківська сільська бібліотека</t>
  </si>
  <si>
    <t>Комунальнаа власність</t>
  </si>
  <si>
    <t>с. Клочків</t>
  </si>
  <si>
    <t>вул. Сновська, 58</t>
  </si>
  <si>
    <t>UA74100350030069700</t>
  </si>
  <si>
    <t>Макишинська сільська бібліотека</t>
  </si>
  <si>
    <t>с. Макишин</t>
  </si>
  <si>
    <t>вул. Миру, 59</t>
  </si>
  <si>
    <t>UA74100350050087115</t>
  </si>
  <si>
    <t>Велико-Дирчинська сільська бібліотека</t>
  </si>
  <si>
    <t>с.Великий Дирчин</t>
  </si>
  <si>
    <t>Провулок Набережний,2</t>
  </si>
  <si>
    <t>UA74100350020011370</t>
  </si>
  <si>
    <t>Новенська сільська бібліотека</t>
  </si>
  <si>
    <t>с. Нове</t>
  </si>
  <si>
    <t>вул. Центральна, 3</t>
  </si>
  <si>
    <t>UA74100350080059024</t>
  </si>
  <si>
    <t>Седнівський будинок культури</t>
  </si>
  <si>
    <t>21.05.1997 № 10601200000000834</t>
  </si>
  <si>
    <t>вул. Я. Лизогуба, 11</t>
  </si>
  <si>
    <r>
      <rPr>
        <rFont val="&quot;Times New Roman&quot;"/>
        <color rgb="FF1155CC"/>
        <sz val="14.0"/>
        <u/>
      </rPr>
      <t>mogilevets63@ukr.net</t>
    </r>
  </si>
  <si>
    <t>Черниський будинок культури</t>
  </si>
  <si>
    <t>вул. Миру, 41</t>
  </si>
  <si>
    <r>
      <rPr>
        <rFont val="&quot;Times New Roman&quot;"/>
        <color rgb="FF1155CC"/>
        <sz val="14.0"/>
        <u/>
      </rPr>
      <t>mogilevets63@ukr.net</t>
    </r>
  </si>
  <si>
    <t>Клочківський будинок культури</t>
  </si>
  <si>
    <t>с.Клочків</t>
  </si>
  <si>
    <r>
      <rPr>
        <rFont val="&quot;Times New Roman&quot;"/>
        <color rgb="FF1155CC"/>
        <sz val="14.0"/>
        <u/>
      </rPr>
      <t>mogilevets63@ukr.net</t>
    </r>
  </si>
  <si>
    <t>Велико-Дирчинський сільський клуб</t>
  </si>
  <si>
    <t>с. Великий Дирчин</t>
  </si>
  <si>
    <r>
      <rPr>
        <rFont val="&quot;Times New Roman&quot;"/>
        <color rgb="FF1155CC"/>
        <sz val="14.0"/>
        <u/>
      </rPr>
      <t>mogilevets63@ukr.net</t>
    </r>
  </si>
  <si>
    <t>Макишинський будинок культури</t>
  </si>
  <si>
    <t>вул. Миру, 54</t>
  </si>
  <si>
    <r>
      <rPr>
        <rFont val="&quot;Times New Roman&quot;"/>
        <color rgb="FF1155CC"/>
        <sz val="14.0"/>
        <u/>
      </rPr>
      <t>mogilevets63@ukr.net</t>
    </r>
  </si>
  <si>
    <t>Лашуківський сільський клуб</t>
  </si>
  <si>
    <t>с. Лашуки</t>
  </si>
  <si>
    <t>вул. Лугова, 48</t>
  </si>
  <si>
    <r>
      <rPr>
        <rFont val="&quot;Times New Roman&quot;"/>
        <color rgb="FF1155CC"/>
        <sz val="14.0"/>
        <u/>
      </rPr>
      <t>mogilevets63@ukr.net</t>
    </r>
  </si>
  <si>
    <t>UA74100350040036722</t>
  </si>
  <si>
    <t>Садиба родини Лизогубів (філія Чернігівського обласного історичного музею ім. В.В. Тарновського)</t>
  </si>
  <si>
    <t>Чернігівська обласна рада</t>
  </si>
  <si>
    <t>рішення Чернігівської обласної ради 22 (позачергової) сесії 6 скликання від 20.11.2014 р.</t>
  </si>
  <si>
    <t>м. Чернігів</t>
  </si>
  <si>
    <t>вул. Музейна, 4</t>
  </si>
  <si>
    <t>вул. Шевченка,28</t>
  </si>
  <si>
    <t>choim@i.ua</t>
  </si>
  <si>
    <t>Комунальний заклад «Тупичівська сільська бібліотека» Тупичівської сільської ради</t>
  </si>
  <si>
    <t>Тупичівська сільська рада</t>
  </si>
  <si>
    <t>01.10.2019 №10441020000000650</t>
  </si>
  <si>
    <t>с. Тупичів</t>
  </si>
  <si>
    <t>вул. Чернігівська, 75</t>
  </si>
  <si>
    <t>вул.Чернігівська, 75</t>
  </si>
  <si>
    <t>okms.trada@gmail.com</t>
  </si>
  <si>
    <t>UA74100370010042808</t>
  </si>
  <si>
    <t>Тупичівська сільська бібліотека-філія для дітей</t>
  </si>
  <si>
    <t>Бурівська сільська бібліотека-філія</t>
  </si>
  <si>
    <t>с. Бурівка</t>
  </si>
  <si>
    <t>вул. Центральна, 27</t>
  </si>
  <si>
    <t>вул.Центральна, 27</t>
  </si>
  <si>
    <t>UA74100370030052189</t>
  </si>
  <si>
    <t>Великолиственська сільська бібліотека- філія</t>
  </si>
  <si>
    <t>с. Великий Листвен</t>
  </si>
  <si>
    <t>вул. Центральна, 58</t>
  </si>
  <si>
    <t>UA74100370040041194</t>
  </si>
  <si>
    <t>Вихвостівська сільська бібліотека-філія</t>
  </si>
  <si>
    <t>с. Вихвостів</t>
  </si>
  <si>
    <t>вул. Покровська, 96</t>
  </si>
  <si>
    <t>с.Вихвостів</t>
  </si>
  <si>
    <t>вул.Покровська, 96</t>
  </si>
  <si>
    <t>UA74100370050084854</t>
  </si>
  <si>
    <t>Івашківська сільська бібліотека-філія</t>
  </si>
  <si>
    <t>с. Івашківка</t>
  </si>
  <si>
    <t>с.Івашківка</t>
  </si>
  <si>
    <t>вул.Центральна, 22</t>
  </si>
  <si>
    <t>UA74100370070070896</t>
  </si>
  <si>
    <t>Куликівська сільська бібліотека-філія</t>
  </si>
  <si>
    <t>с. Куликівка</t>
  </si>
  <si>
    <t>вул. Центральна, 74</t>
  </si>
  <si>
    <t>вул.Центральна, 74</t>
  </si>
  <si>
    <t>UA74100370080055184</t>
  </si>
  <si>
    <t>Комунальний заклад "Тупичівський сільський будинок культури" Тупичівської сільської ради</t>
  </si>
  <si>
    <t>Рішення 8 сесії Тупичівської сільської ради 8 скликання 07 липня 2021 року</t>
  </si>
  <si>
    <t>с.Тупичів</t>
  </si>
  <si>
    <t>tsbk.tupichiv@gmail.com</t>
  </si>
  <si>
    <t>Бурівська філія Комунального закладу "Тупичівський сільський будинок культури" Тупичівської сільської ради</t>
  </si>
  <si>
    <t>с.Бурівка</t>
  </si>
  <si>
    <t>Великолиственська філія Комунального закладу "Тупичівський сільський будинок культури" Тупичівської сільської ради</t>
  </si>
  <si>
    <t>с.Великий Листвен</t>
  </si>
  <si>
    <t>Вихвостівська філія Комунального закладу "Тупичівський сільський будинок культури" Тупичівської сільської ради</t>
  </si>
  <si>
    <t>Івашківська філія Комунального закладу "Тупичівський сільський будинок культури" Тупичівської сільської ради</t>
  </si>
  <si>
    <t>Чернігівсбкий</t>
  </si>
  <si>
    <t>Куликівська філія Комунального закладу "Тупичівський сільський будинок культури" Тупичівської сільської ради</t>
  </si>
  <si>
    <t>с.Куликівка</t>
  </si>
  <si>
    <t>Молодіжний центр "PeTarDa" Тупичівської сільської ради</t>
  </si>
  <si>
    <t>Комунальний заклад "Чернігівська обласна універсальна наукова бібліотека імені Софії та Олександра Русових"</t>
  </si>
  <si>
    <t>07.02.1996 № 106412000000002257</t>
  </si>
  <si>
    <t>м.Чернігів</t>
  </si>
  <si>
    <t>просп. Миру, 41</t>
  </si>
  <si>
    <t>проспект Миру,41</t>
  </si>
  <si>
    <t>korolenkolib@ukr.net</t>
  </si>
  <si>
    <t>UA74100390010054825</t>
  </si>
  <si>
    <t>Комунальний заклад «Чернігівська обласна бібліотека для дітей» Чернігівської обласної ради</t>
  </si>
  <si>
    <t>20.08.1991 р. №1 064 120 0000 005695</t>
  </si>
  <si>
    <t>вул. Рокосовського, 22А</t>
  </si>
  <si>
    <t>вул. Левка Лук'яненка, 22А</t>
  </si>
  <si>
    <t>chernigivodb@ukr.net</t>
  </si>
  <si>
    <t>Комунальний заклад "Чернігівська обласна бібліотека для юнацтва" Чернігівської обласної ради</t>
  </si>
  <si>
    <t>20.08.1991р. №10641200000000872</t>
  </si>
  <si>
    <t>вул.Шевченка,54, вул.Шевченка,63</t>
  </si>
  <si>
    <t>kmarina70@ukr.net</t>
  </si>
  <si>
    <t>Чернігівська міська комунальна централізована бібліотечна система</t>
  </si>
  <si>
    <t>Чернігівська міська рада</t>
  </si>
  <si>
    <t>14.02.2023 № 1000641070013000144</t>
  </si>
  <si>
    <t>вул. Княжа, 22</t>
  </si>
  <si>
    <t>chembmetod@ukr.net</t>
  </si>
  <si>
    <t>Бібліотека-філія № 1 Чернігівської міської комунальної централізованої бібліотечної системи</t>
  </si>
  <si>
    <t>вул. Козацька, 28</t>
  </si>
  <si>
    <t>Бібліотека-філія № 3 Чернігівської міської комунальної централізованої бібліотечної системи</t>
  </si>
  <si>
    <t>вул. 21 Вересня, 3-А</t>
  </si>
  <si>
    <t>Бібліотека-філія № 4 Чернігівської міської комунальної централізованої бібліотечної системи</t>
  </si>
  <si>
    <t>вул. Захисників України, 7-В</t>
  </si>
  <si>
    <t>Бібліотека-філія № 5 Чернігівської міської комунальної централізованої бібліотечної системи</t>
  </si>
  <si>
    <t>вул. Тичини, 45-А</t>
  </si>
  <si>
    <t>Бібліотека-філія № 6 Чернігівської міської комунальної централізованої бібліотечної системи</t>
  </si>
  <si>
    <t>вул. Курська, 16</t>
  </si>
  <si>
    <t>Бібліотека-філія № 7 Чернігівської міської комунальної централізованої бібліотечної системи</t>
  </si>
  <si>
    <t>вул. Незалежності, 14-А</t>
  </si>
  <si>
    <t>Бібліотека-філія № 8 Чернігівської міської комунальної централізованої бібліотечної системи</t>
  </si>
  <si>
    <t>вул. Д. Самоквасова, 8</t>
  </si>
  <si>
    <t>Бібліотека для дітей
 ім. О. П. Довженка Чернігівської міської комунальної централізованої бібліотечної системи</t>
  </si>
  <si>
    <t>Бібліотека-філія для дітей №1 
 Чернігівської міської комунальної централізованої бібліотечної системи</t>
  </si>
  <si>
    <t>вул. Варзара, 14</t>
  </si>
  <si>
    <t>Бібліотека-філія для дітей №2
 Чернігівської міської комунальної централізованої бібліотечної системи</t>
  </si>
  <si>
    <t>вул. Льотна, 12</t>
  </si>
  <si>
    <t>Бібліотека-філія для дітей №3 
 Чернігівської міської комунальної централізованої бібліотечної системи</t>
  </si>
  <si>
    <t>Комунальне підприємство «Міський Палац культури імені В’ячеслава Радченка» Чернігівської міської ради</t>
  </si>
  <si>
    <t>29.10.2004, 10641200000000458</t>
  </si>
  <si>
    <t>вул. Івана Мазепи, 23</t>
  </si>
  <si>
    <t>mpk@chernigiv-rada.gov.ua</t>
  </si>
  <si>
    <t>Комунальний заклад "Обласний центр народної творчості" Чернігівської обласної ради</t>
  </si>
  <si>
    <t>Рішення Чернігівської обласної ради 22.08.2017 № 28-10/VII</t>
  </si>
  <si>
    <t>вул. Олександра Довженка, 116</t>
  </si>
  <si>
    <r>
      <rPr>
        <rFont val="&quot;Times New Roman&quot;"/>
        <color rgb="FF1155CC"/>
        <sz val="14.0"/>
        <u/>
      </rPr>
      <t>chocnt@ukr.net</t>
    </r>
  </si>
  <si>
    <t>Комунальний клубний заклад «Центр культури і мистецтв» Чернігівської міської ради</t>
  </si>
  <si>
    <t>04.08.2021, 1000647770009005035</t>
  </si>
  <si>
    <t>pkht@ukr.net</t>
  </si>
  <si>
    <t>Комунальне підприємство «Центральний парк культури і відпочинку» Чернігівської міської ради</t>
  </si>
  <si>
    <t>Парк культури та відпочинку</t>
  </si>
  <si>
    <t>17.12.2004, 10641200000000750</t>
  </si>
  <si>
    <t>Чернігів</t>
  </si>
  <si>
    <t>вул. Шевченка, 59</t>
  </si>
  <si>
    <t>kpcpkiv@meta.ua</t>
  </si>
  <si>
    <t>Комунальна установа «Туристичний інформаційний центр» Чернігівської міської ради</t>
  </si>
  <si>
    <t>Культурно-інформаційний та культурно-просвітницький центр</t>
  </si>
  <si>
    <t>08.10.2018, 10641020000014082</t>
  </si>
  <si>
    <t>вул. Шевченка, 9</t>
  </si>
  <si>
    <t>travel.chernihiv@gmail.com</t>
  </si>
  <si>
    <t>Чернігівський обласний історичний музей ім. В.В. Тарновського</t>
  </si>
  <si>
    <t>27.03.1997 р. 
 1 064 120 0000 003002</t>
  </si>
  <si>
    <t>Військово-історичний музей (філія Чернігівського обласного історичного музею ім. В.В. Тарновського)</t>
  </si>
  <si>
    <t>наказ управління культури Чернігівського облвиконкому від 10.11.1985 р. № 274
 наказ Міністерства культури УРСР від 02.01.1986 р. № 2</t>
  </si>
  <si>
    <t>Шевченка, 55-а</t>
  </si>
  <si>
    <t>вул. Шевченка, 55-а</t>
  </si>
  <si>
    <t>Чернігівський літературно-меморіальний музей-заповідник М.Коцюбинського</t>
  </si>
  <si>
    <t>19.03.1998 р.
 10641200000002816</t>
  </si>
  <si>
    <t>Коцюбинського,3</t>
  </si>
  <si>
    <t>вул. Коцюбинського, 3</t>
  </si>
  <si>
    <t>kotsybinskmus@ukr.net</t>
  </si>
  <si>
    <t>Комунальний заклад "Чернігівський обласний художній музей імені Григорія Галагана" Чернігівської обласної ради</t>
  </si>
  <si>
    <t>02.04.1997 р. 10641200000003129</t>
  </si>
  <si>
    <t>Музейна,6</t>
  </si>
  <si>
    <t>вул. Музейна, 6</t>
  </si>
  <si>
    <t>artmuseum.ch@gmail.com</t>
  </si>
  <si>
    <t>Комунальний заклад "Чернігівський фаховий музичний коледж ім. Л.М. Ревуцького" Чернігівської обласної ради</t>
  </si>
  <si>
    <t>Фаховий мистецький коледж</t>
  </si>
  <si>
    <t>Рішення Чернігівської обласної ради 16.06.1961</t>
  </si>
  <si>
    <t>вул.Шевченка,6</t>
  </si>
  <si>
    <t>вул.Шевченка, 6</t>
  </si>
  <si>
    <t>rewuch@gmail.com</t>
  </si>
  <si>
    <t>Комунальний заклад позашкільної мистецької освіти "Чернігівська музична школа № 1 імені Стефана Вільконського"</t>
  </si>
  <si>
    <t>21.05.2009, 106412000007059</t>
  </si>
  <si>
    <t>вул. Шевченка, 23</t>
  </si>
  <si>
    <t>notacom@ukr.net</t>
  </si>
  <si>
    <t>Комунальний заклад позашкільної мистецької освіти "Чернігівська музична школа № 2 імені Євгена Богословського</t>
  </si>
  <si>
    <t>вул.Мстиславська, 11</t>
  </si>
  <si>
    <t>dmscnchernigov@gmail.com</t>
  </si>
  <si>
    <t>Комунальний заклад позашкільної мистецької освіти "Чернігівська міська школа мистецтв імені Любомира Боднарука"</t>
  </si>
  <si>
    <t>вул.Захисників України, 7в</t>
  </si>
  <si>
    <t>m.sh.m@ukr.net</t>
  </si>
  <si>
    <t>Комунальний заклад позашкільної мистецької освіти "Чернігівська художня школа"</t>
  </si>
  <si>
    <t>вул.Шевченка, 44</t>
  </si>
  <si>
    <t>school.art@ukr.net</t>
  </si>
  <si>
    <t>Комунальне підприємство "Чернігівський обласний академічний український музично-драматичний театр імені Т.Г. Шевченка" Чернігівської обласної ради</t>
  </si>
  <si>
    <t>Чернігвська обласна рада</t>
  </si>
  <si>
    <t>Театр</t>
  </si>
  <si>
    <t>від 09.11.2006 № 10641050001001662</t>
  </si>
  <si>
    <t>просп. Миру, 23</t>
  </si>
  <si>
    <t>meamp23@gmail.com</t>
  </si>
  <si>
    <t>Комунальне підприємство "Чернігівський обласний театрально-видовищний дитячий (ляльковий) театр ім. О.П. Довженка" Чернігівської обласної ради</t>
  </si>
  <si>
    <t>від 03.02.2008 № 10641050003006346</t>
  </si>
  <si>
    <t>просп. Перемоги, 135</t>
  </si>
  <si>
    <t>chernigov.teatr@gmail.com</t>
  </si>
  <si>
    <t>Комунальне підприємство " Чернігівський обласний молодіжний театр" Чернігівської обласної ради</t>
  </si>
  <si>
    <t>від 08.07.2019 № 10641050004001610</t>
  </si>
  <si>
    <t>вул. Воздвиженська, 4</t>
  </si>
  <si>
    <t>вул. Воздвиженськаа, 4</t>
  </si>
  <si>
    <t>molodejka25@gmail.com</t>
  </si>
  <si>
    <t>Обласне комунальне концертно-видовищне підприємство "Чернігівський обласний філармонійний центр фестивалів та концертних програм"</t>
  </si>
  <si>
    <t>Філармонія</t>
  </si>
  <si>
    <t>Рішення Чернігівської обласної ради від 26.10.2000</t>
  </si>
  <si>
    <t>просп. Миру, 15</t>
  </si>
  <si>
    <t>centre2000@ukr.net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</si>
</sst>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19">
    <font>
      <sz val="10.0"/>
      <color rgb="FF000000"/>
      <name val="Arial"/>
      <scheme val="minor"/>
    </font>
    <font>
      <b/>
      <sz val="21.0"/>
      <color theme="1"/>
      <name val="Arial"/>
      <scheme val="minor"/>
    </font>
    <font>
      <sz val="14.0"/>
      <color theme="1"/>
      <name val="&quot;Times New Roman&quot;"/>
    </font>
    <font/>
    <font>
      <color theme="1"/>
      <name val="Arial"/>
      <scheme val="minor"/>
    </font>
    <font>
      <b/>
      <sz val="11.0"/>
      <color theme="1"/>
      <name val="Arial"/>
      <scheme val="minor"/>
    </font>
    <font>
      <b/>
      <sz val="15.0"/>
      <color theme="1"/>
      <name val="&quot;Times New Roman&quot;"/>
    </font>
    <font>
      <u/>
      <sz val="14.0"/>
      <color rgb="FF0000FF"/>
      <name val="&quot;Times New Roman&quot;"/>
    </font>
    <font>
      <u/>
      <sz val="14.0"/>
      <color rgb="FF0000FF"/>
      <name val="&quot;Times New Roman&quot;"/>
    </font>
    <font>
      <u/>
      <sz val="14.0"/>
      <color rgb="FF0000FF"/>
      <name val="&quot;Times New Roman&quot;"/>
    </font>
    <font>
      <u/>
      <sz val="14.0"/>
      <color rgb="FF0000FF"/>
      <name val="&quot;Times New Roman&quot;"/>
    </font>
    <font>
      <sz val="11.0"/>
      <color theme="1"/>
      <name val="Arial"/>
      <scheme val="minor"/>
    </font>
    <font>
      <u/>
      <sz val="14.0"/>
      <color rgb="FF0000FF"/>
      <name val="&quot;Times New Roman&quot;"/>
    </font>
    <font>
      <u/>
      <sz val="14.0"/>
      <color rgb="FF0000FF"/>
      <name val="&quot;Times New Roman&quot;"/>
    </font>
    <font>
      <sz val="11.0"/>
      <color rgb="FF5E5E5E"/>
      <name val="&quot;Google Sans&quot;"/>
    </font>
    <font>
      <u/>
      <sz val="14.0"/>
      <color rgb="FF0000FF"/>
      <name val="&quot;Times New Roman&quot;"/>
    </font>
    <font>
      <sz val="13.0"/>
      <color rgb="FF0000FF"/>
      <name val="Inter"/>
    </font>
    <font>
      <u/>
      <sz val="14.0"/>
      <color rgb="FF0000FF"/>
      <name val="&quot;Times New Roman&quot;"/>
    </font>
    <font>
      <u/>
      <sz val="14.0"/>
      <color rgb="FF0000FF"/>
      <name val="&quot;Times New Roman&quot;"/>
    </font>
  </fonts>
  <fills count="18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B4A7D6"/>
        <bgColor rgb="FFB4A7D6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DD7E6B"/>
        <bgColor rgb="FFDD7E6B"/>
      </patternFill>
    </fill>
    <fill>
      <patternFill patternType="solid">
        <fgColor rgb="FFFCE5CD"/>
        <bgColor rgb="FFFCE5CD"/>
      </patternFill>
    </fill>
    <fill>
      <patternFill patternType="solid">
        <fgColor rgb="FFF6B26B"/>
        <bgColor rgb="FFF6B26B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3" fontId="2" numFmtId="0" xfId="0" applyAlignment="1" applyBorder="1" applyFill="1" applyFont="1">
      <alignment horizontal="center" readingOrder="0"/>
    </xf>
    <xf borderId="1" fillId="3" fontId="2" numFmtId="0" xfId="0" applyAlignment="1" applyBorder="1" applyFont="1">
      <alignment horizontal="center" readingOrder="0" shrinkToFit="0" wrapText="1"/>
    </xf>
    <xf borderId="2" fillId="3" fontId="2" numFmtId="0" xfId="0" applyAlignment="1" applyBorder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1" fillId="3" fontId="2" numFmtId="0" xfId="0" applyAlignment="1" applyBorder="1" applyFont="1">
      <alignment horizontal="left" readingOrder="0" shrinkToFit="0" wrapText="1"/>
    </xf>
    <xf borderId="4" fillId="0" fontId="4" numFmtId="0" xfId="0" applyAlignment="1" applyBorder="1" applyFont="1">
      <alignment shrinkToFit="0" wrapText="1"/>
    </xf>
    <xf borderId="5" fillId="0" fontId="3" numFmtId="0" xfId="0" applyBorder="1" applyFont="1"/>
    <xf borderId="6" fillId="3" fontId="2" numFmtId="0" xfId="0" applyAlignment="1" applyBorder="1" applyFont="1">
      <alignment horizontal="center" readingOrder="0" shrinkToFit="0" wrapText="1"/>
    </xf>
    <xf borderId="4" fillId="4" fontId="5" numFmtId="0" xfId="0" applyAlignment="1" applyBorder="1" applyFill="1" applyFont="1">
      <alignment horizontal="center" readingOrder="0" shrinkToFit="0" wrapText="1"/>
    </xf>
    <xf borderId="5" fillId="0" fontId="2" numFmtId="0" xfId="0" applyAlignment="1" applyBorder="1" applyFont="1">
      <alignment horizontal="center" readingOrder="0" shrinkToFit="0" wrapText="1"/>
    </xf>
    <xf borderId="6" fillId="5" fontId="2" numFmtId="0" xfId="0" applyAlignment="1" applyBorder="1" applyFill="1" applyFont="1">
      <alignment horizontal="left" readingOrder="0" shrinkToFit="0" wrapText="1"/>
    </xf>
    <xf borderId="4" fillId="5" fontId="4" numFmtId="0" xfId="0" applyAlignment="1" applyBorder="1" applyFont="1">
      <alignment readingOrder="0" shrinkToFit="0" wrapText="1"/>
    </xf>
    <xf borderId="4" fillId="5" fontId="4" numFmtId="0" xfId="0" applyAlignment="1" applyBorder="1" applyFont="1">
      <alignment shrinkToFit="0" wrapText="1"/>
    </xf>
    <xf borderId="6" fillId="5" fontId="2" numFmtId="0" xfId="0" applyAlignment="1" applyBorder="1" applyFont="1">
      <alignment horizontal="left" shrinkToFit="0" wrapText="1"/>
    </xf>
    <xf borderId="6" fillId="5" fontId="6" numFmtId="0" xfId="0" applyAlignment="1" applyBorder="1" applyFont="1">
      <alignment horizontal="left" readingOrder="0" shrinkToFit="0" wrapText="1"/>
    </xf>
    <xf borderId="6" fillId="6" fontId="2" numFmtId="0" xfId="0" applyAlignment="1" applyBorder="1" applyFill="1" applyFont="1">
      <alignment horizontal="left" readingOrder="0" shrinkToFit="0" wrapText="1"/>
    </xf>
    <xf borderId="6" fillId="6" fontId="2" numFmtId="0" xfId="0" applyAlignment="1" applyBorder="1" applyFont="1">
      <alignment horizontal="left" shrinkToFit="0" wrapText="1"/>
    </xf>
    <xf quotePrefix="1" borderId="6" fillId="6" fontId="2" numFmtId="0" xfId="0" applyAlignment="1" applyBorder="1" applyFont="1">
      <alignment horizontal="center" readingOrder="0" shrinkToFit="0" wrapText="1"/>
    </xf>
    <xf borderId="6" fillId="6" fontId="7" numFmtId="0" xfId="0" applyAlignment="1" applyBorder="1" applyFont="1">
      <alignment horizontal="left" readingOrder="0" shrinkToFit="0" wrapText="1"/>
    </xf>
    <xf borderId="6" fillId="6" fontId="2" numFmtId="0" xfId="0" applyAlignment="1" applyBorder="1" applyFont="1">
      <alignment horizontal="left" readingOrder="0" shrinkToFit="0" vertical="top" wrapText="1"/>
    </xf>
    <xf borderId="4" fillId="0" fontId="2" numFmtId="0" xfId="0" applyAlignment="1" applyBorder="1" applyFont="1">
      <alignment horizontal="left" readingOrder="0" shrinkToFit="0" wrapText="1"/>
    </xf>
    <xf borderId="3" fillId="0" fontId="2" numFmtId="0" xfId="0" applyAlignment="1" applyBorder="1" applyFont="1">
      <alignment horizontal="left" readingOrder="0" shrinkToFit="0" wrapText="1"/>
    </xf>
    <xf quotePrefix="1" borderId="6" fillId="7" fontId="2" numFmtId="0" xfId="0" applyAlignment="1" applyBorder="1" applyFill="1" applyFont="1">
      <alignment horizontal="center" readingOrder="0" shrinkToFit="0" wrapText="1"/>
    </xf>
    <xf borderId="5" fillId="0" fontId="2" numFmtId="0" xfId="0" applyAlignment="1" applyBorder="1" applyFont="1">
      <alignment horizontal="left" readingOrder="0" shrinkToFit="0" wrapText="1"/>
    </xf>
    <xf borderId="6" fillId="0" fontId="2" numFmtId="0" xfId="0" applyAlignment="1" applyBorder="1" applyFont="1">
      <alignment horizontal="left" readingOrder="0" shrinkToFit="0" wrapText="1"/>
    </xf>
    <xf borderId="6" fillId="0" fontId="8" numFmtId="0" xfId="0" applyAlignment="1" applyBorder="1" applyFont="1">
      <alignment horizontal="left" readingOrder="0" shrinkToFit="0" wrapText="1"/>
    </xf>
    <xf borderId="6" fillId="8" fontId="2" numFmtId="0" xfId="0" applyAlignment="1" applyBorder="1" applyFill="1" applyFont="1">
      <alignment horizontal="left" readingOrder="0" shrinkToFit="0" wrapText="1"/>
    </xf>
    <xf borderId="6" fillId="8" fontId="2" numFmtId="0" xfId="0" applyAlignment="1" applyBorder="1" applyFont="1">
      <alignment horizontal="left" shrinkToFit="0" wrapText="1"/>
    </xf>
    <xf borderId="4" fillId="8" fontId="4" numFmtId="0" xfId="0" applyAlignment="1" applyBorder="1" applyFont="1">
      <alignment shrinkToFit="0" wrapText="1"/>
    </xf>
    <xf borderId="6" fillId="8" fontId="2" numFmtId="0" xfId="0" applyAlignment="1" applyBorder="1" applyFont="1">
      <alignment horizontal="left" readingOrder="0" shrinkToFit="0" vertical="bottom" wrapText="1"/>
    </xf>
    <xf borderId="6" fillId="8" fontId="9" numFmtId="0" xfId="0" applyAlignment="1" applyBorder="1" applyFont="1">
      <alignment horizontal="left" readingOrder="0" shrinkToFit="0" wrapText="1"/>
    </xf>
    <xf borderId="6" fillId="9" fontId="2" numFmtId="0" xfId="0" applyAlignment="1" applyBorder="1" applyFill="1" applyFont="1">
      <alignment horizontal="left" readingOrder="0" shrinkToFit="0" wrapText="1"/>
    </xf>
    <xf borderId="6" fillId="9" fontId="2" numFmtId="0" xfId="0" applyAlignment="1" applyBorder="1" applyFont="1">
      <alignment horizontal="left" shrinkToFit="0" wrapText="1"/>
    </xf>
    <xf borderId="6" fillId="9" fontId="10" numFmtId="0" xfId="0" applyAlignment="1" applyBorder="1" applyFont="1">
      <alignment horizontal="left" readingOrder="0" shrinkToFit="0" wrapText="1"/>
    </xf>
    <xf quotePrefix="1" borderId="4" fillId="9" fontId="4" numFmtId="0" xfId="0" applyAlignment="1" applyBorder="1" applyFont="1">
      <alignment readingOrder="0" shrinkToFit="0" wrapText="1"/>
    </xf>
    <xf quotePrefix="1" borderId="4" fillId="5" fontId="4" numFmtId="0" xfId="0" applyAlignment="1" applyBorder="1" applyFont="1">
      <alignment readingOrder="0" shrinkToFit="0" wrapText="1"/>
    </xf>
    <xf borderId="6" fillId="7" fontId="2" numFmtId="0" xfId="0" applyAlignment="1" applyBorder="1" applyFont="1">
      <alignment horizontal="left" readingOrder="0" shrinkToFit="0" wrapText="1"/>
    </xf>
    <xf borderId="6" fillId="7" fontId="2" numFmtId="0" xfId="0" applyAlignment="1" applyBorder="1" applyFont="1">
      <alignment horizontal="left" shrinkToFit="0" wrapText="1"/>
    </xf>
    <xf borderId="4" fillId="7" fontId="11" numFmtId="0" xfId="0" applyAlignment="1" applyBorder="1" applyFont="1">
      <alignment readingOrder="0" shrinkToFit="0" wrapText="1"/>
    </xf>
    <xf borderId="4" fillId="7" fontId="4" numFmtId="0" xfId="0" applyAlignment="1" applyBorder="1" applyFont="1">
      <alignment shrinkToFit="0" wrapText="1"/>
    </xf>
    <xf borderId="6" fillId="7" fontId="12" numFmtId="0" xfId="0" applyAlignment="1" applyBorder="1" applyFont="1">
      <alignment horizontal="center" readingOrder="0" shrinkToFit="0" wrapText="1"/>
    </xf>
    <xf borderId="4" fillId="7" fontId="4" numFmtId="0" xfId="0" applyAlignment="1" applyBorder="1" applyFont="1">
      <alignment readingOrder="0" shrinkToFit="0" wrapText="1"/>
    </xf>
    <xf borderId="6" fillId="10" fontId="2" numFmtId="0" xfId="0" applyAlignment="1" applyBorder="1" applyFill="1" applyFont="1">
      <alignment horizontal="left" readingOrder="0" shrinkToFit="0" wrapText="1"/>
    </xf>
    <xf borderId="6" fillId="10" fontId="2" numFmtId="0" xfId="0" applyAlignment="1" applyBorder="1" applyFont="1">
      <alignment horizontal="left" shrinkToFit="0" wrapText="1"/>
    </xf>
    <xf borderId="4" fillId="10" fontId="4" numFmtId="164" xfId="0" applyAlignment="1" applyBorder="1" applyFont="1" applyNumberFormat="1">
      <alignment readingOrder="0" shrinkToFit="0" wrapText="1"/>
    </xf>
    <xf borderId="6" fillId="11" fontId="2" numFmtId="0" xfId="0" applyAlignment="1" applyBorder="1" applyFill="1" applyFont="1">
      <alignment horizontal="left" readingOrder="0" shrinkToFit="0" wrapText="1"/>
    </xf>
    <xf borderId="6" fillId="11" fontId="2" numFmtId="0" xfId="0" applyAlignment="1" applyBorder="1" applyFont="1">
      <alignment horizontal="left" shrinkToFit="0" wrapText="1"/>
    </xf>
    <xf borderId="4" fillId="11" fontId="4" numFmtId="164" xfId="0" applyAlignment="1" applyBorder="1" applyFont="1" applyNumberFormat="1">
      <alignment shrinkToFit="0" wrapText="1"/>
    </xf>
    <xf borderId="4" fillId="11" fontId="4" numFmtId="164" xfId="0" applyAlignment="1" applyBorder="1" applyFont="1" applyNumberFormat="1">
      <alignment readingOrder="0" shrinkToFit="0" wrapText="1"/>
    </xf>
    <xf borderId="6" fillId="12" fontId="2" numFmtId="0" xfId="0" applyAlignment="1" applyBorder="1" applyFill="1" applyFont="1">
      <alignment horizontal="left" readingOrder="0" shrinkToFit="0" wrapText="1"/>
    </xf>
    <xf borderId="6" fillId="12" fontId="2" numFmtId="0" xfId="0" applyAlignment="1" applyBorder="1" applyFont="1">
      <alignment horizontal="left" shrinkToFit="0" wrapText="1"/>
    </xf>
    <xf borderId="4" fillId="12" fontId="4" numFmtId="0" xfId="0" applyAlignment="1" applyBorder="1" applyFont="1">
      <alignment horizontal="center" readingOrder="0" shrinkToFit="0" wrapText="1"/>
    </xf>
    <xf borderId="4" fillId="12" fontId="4" numFmtId="0" xfId="0" applyAlignment="1" applyBorder="1" applyFont="1">
      <alignment readingOrder="0" shrinkToFit="0" wrapText="1"/>
    </xf>
    <xf borderId="6" fillId="13" fontId="2" numFmtId="0" xfId="0" applyAlignment="1" applyBorder="1" applyFill="1" applyFont="1">
      <alignment horizontal="left" readingOrder="0" shrinkToFit="0" wrapText="1"/>
    </xf>
    <xf borderId="6" fillId="13" fontId="2" numFmtId="0" xfId="0" applyAlignment="1" applyBorder="1" applyFont="1">
      <alignment horizontal="left" shrinkToFit="0" wrapText="1"/>
    </xf>
    <xf borderId="4" fillId="13" fontId="4" numFmtId="0" xfId="0" applyAlignment="1" applyBorder="1" applyFont="1">
      <alignment shrinkToFit="0" wrapText="1"/>
    </xf>
    <xf borderId="6" fillId="13" fontId="2" numFmtId="0" xfId="0" applyAlignment="1" applyBorder="1" applyFont="1">
      <alignment horizontal="left" readingOrder="0" shrinkToFit="0" vertical="bottom" wrapText="1"/>
    </xf>
    <xf borderId="6" fillId="13" fontId="13" numFmtId="0" xfId="0" applyAlignment="1" applyBorder="1" applyFont="1">
      <alignment horizontal="center" readingOrder="0" shrinkToFit="0" wrapText="1"/>
    </xf>
    <xf borderId="0" fillId="14" fontId="14" numFmtId="0" xfId="0" applyAlignment="1" applyFill="1" applyFont="1">
      <alignment readingOrder="0"/>
    </xf>
    <xf borderId="6" fillId="15" fontId="2" numFmtId="0" xfId="0" applyAlignment="1" applyBorder="1" applyFill="1" applyFont="1">
      <alignment horizontal="left" readingOrder="0" shrinkToFit="0" wrapText="1"/>
    </xf>
    <xf borderId="6" fillId="15" fontId="2" numFmtId="0" xfId="0" applyAlignment="1" applyBorder="1" applyFont="1">
      <alignment horizontal="left" shrinkToFit="0" wrapText="1"/>
    </xf>
    <xf borderId="4" fillId="15" fontId="4" numFmtId="0" xfId="0" applyAlignment="1" applyBorder="1" applyFont="1">
      <alignment shrinkToFit="0" wrapText="1"/>
    </xf>
    <xf borderId="6" fillId="11" fontId="15" numFmtId="0" xfId="0" applyAlignment="1" applyBorder="1" applyFont="1">
      <alignment horizontal="center" readingOrder="0" shrinkToFit="0" wrapText="1"/>
    </xf>
    <xf borderId="6" fillId="11" fontId="2" numFmtId="0" xfId="0" applyAlignment="1" applyBorder="1" applyFont="1">
      <alignment horizontal="center" readingOrder="0" shrinkToFit="0" vertical="center" wrapText="1"/>
    </xf>
    <xf borderId="6" fillId="11" fontId="2" numFmtId="0" xfId="0" applyAlignment="1" applyBorder="1" applyFont="1">
      <alignment horizontal="center" shrinkToFit="0" vertical="center" wrapText="1"/>
    </xf>
    <xf borderId="4" fillId="11" fontId="16" numFmtId="0" xfId="0" applyAlignment="1" applyBorder="1" applyFont="1">
      <alignment horizontal="center" readingOrder="0" shrinkToFit="0" vertical="center" wrapText="1"/>
    </xf>
    <xf borderId="4" fillId="11" fontId="4" numFmtId="164" xfId="0" applyAlignment="1" applyBorder="1" applyFont="1" applyNumberFormat="1">
      <alignment horizontal="center" readingOrder="0" shrinkToFit="0" vertical="center" wrapText="1"/>
    </xf>
    <xf borderId="6" fillId="13" fontId="2" numFmtId="49" xfId="0" applyAlignment="1" applyBorder="1" applyFont="1" applyNumberFormat="1">
      <alignment horizontal="left" readingOrder="0" shrinkToFit="0" wrapText="1"/>
    </xf>
    <xf borderId="6" fillId="16" fontId="2" numFmtId="0" xfId="0" applyAlignment="1" applyBorder="1" applyFill="1" applyFont="1">
      <alignment horizontal="left" readingOrder="0" shrinkToFit="0" wrapText="1"/>
    </xf>
    <xf borderId="6" fillId="16" fontId="2" numFmtId="0" xfId="0" applyAlignment="1" applyBorder="1" applyFont="1">
      <alignment horizontal="left" shrinkToFit="0" wrapText="1"/>
    </xf>
    <xf borderId="4" fillId="16" fontId="4" numFmtId="0" xfId="0" applyAlignment="1" applyBorder="1" applyFont="1">
      <alignment shrinkToFit="0" wrapText="1"/>
    </xf>
    <xf borderId="3" fillId="0" fontId="2" numFmtId="0" xfId="0" applyAlignment="1" applyBorder="1" applyFont="1">
      <alignment horizontal="left" shrinkToFit="0" wrapText="1"/>
    </xf>
    <xf borderId="6" fillId="0" fontId="2" numFmtId="0" xfId="0" applyAlignment="1" applyBorder="1" applyFont="1">
      <alignment horizontal="left" shrinkToFit="0" wrapText="1"/>
    </xf>
    <xf borderId="6" fillId="0" fontId="17" numFmtId="0" xfId="0" applyAlignment="1" applyBorder="1" applyFont="1">
      <alignment horizontal="center" readingOrder="0" shrinkToFit="0" wrapText="1"/>
    </xf>
    <xf borderId="6" fillId="0" fontId="2" numFmtId="0" xfId="0" applyAlignment="1" applyBorder="1" applyFont="1">
      <alignment horizontal="left" shrinkToFit="0" wrapText="1"/>
    </xf>
    <xf borderId="4" fillId="17" fontId="4" numFmtId="0" xfId="0" applyAlignment="1" applyBorder="1" applyFill="1" applyFont="1">
      <alignment shrinkToFit="0" wrapText="1"/>
    </xf>
    <xf borderId="6" fillId="17" fontId="2" numFmtId="0" xfId="0" applyAlignment="1" applyBorder="1" applyFont="1">
      <alignment horizontal="left" readingOrder="0" shrinkToFit="0" wrapText="1"/>
    </xf>
    <xf borderId="6" fillId="17" fontId="2" numFmtId="0" xfId="0" applyAlignment="1" applyBorder="1" applyFont="1">
      <alignment horizontal="left" shrinkToFit="0" wrapText="1"/>
    </xf>
    <xf borderId="4" fillId="17" fontId="4" numFmtId="164" xfId="0" applyAlignment="1" applyBorder="1" applyFont="1" applyNumberFormat="1">
      <alignment readingOrder="0" shrinkToFit="0" wrapText="1"/>
    </xf>
    <xf borderId="6" fillId="17" fontId="18" numFmtId="0" xfId="0" applyAlignment="1" applyBorder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kozelets_osvita@ukr.net" TargetMode="External"/><Relationship Id="rId83" Type="http://schemas.openxmlformats.org/officeDocument/2006/relationships/drawing" Target="../drawings/drawing1.xml"/><Relationship Id="rId42" Type="http://schemas.openxmlformats.org/officeDocument/2006/relationships/hyperlink" Target="mailto:kozelets_osvita@ukr.net" TargetMode="External"/><Relationship Id="rId41" Type="http://schemas.openxmlformats.org/officeDocument/2006/relationships/hyperlink" Target="mailto:kozelets_osvita@ukr.net" TargetMode="External"/><Relationship Id="rId44" Type="http://schemas.openxmlformats.org/officeDocument/2006/relationships/hyperlink" Target="mailto:kozelets_osvita@ukr.net" TargetMode="External"/><Relationship Id="rId43" Type="http://schemas.openxmlformats.org/officeDocument/2006/relationships/hyperlink" Target="mailto:kozelets_osvita@ukr.net" TargetMode="External"/><Relationship Id="rId46" Type="http://schemas.openxmlformats.org/officeDocument/2006/relationships/hyperlink" Target="mailto:kozelets_osvita@ukr.net" TargetMode="External"/><Relationship Id="rId45" Type="http://schemas.openxmlformats.org/officeDocument/2006/relationships/hyperlink" Target="mailto:kozelets_osvita@ukr.net" TargetMode="External"/><Relationship Id="rId80" Type="http://schemas.openxmlformats.org/officeDocument/2006/relationships/hyperlink" Target="mailto:mogilevets63@ukr.net" TargetMode="External"/><Relationship Id="rId82" Type="http://schemas.openxmlformats.org/officeDocument/2006/relationships/hyperlink" Target="mailto:chocnt@ukr.net" TargetMode="External"/><Relationship Id="rId81" Type="http://schemas.openxmlformats.org/officeDocument/2006/relationships/hyperlink" Target="mailto:mogilevets63@ukr.net" TargetMode="External"/><Relationship Id="rId1" Type="http://schemas.openxmlformats.org/officeDocument/2006/relationships/hyperlink" Target="mailto:publicnabibliotekaberezna37@gmail.com" TargetMode="External"/><Relationship Id="rId2" Type="http://schemas.openxmlformats.org/officeDocument/2006/relationships/hyperlink" Target="mailto:Yana4komarova@gmail.com" TargetMode="External"/><Relationship Id="rId3" Type="http://schemas.openxmlformats.org/officeDocument/2006/relationships/hyperlink" Target="mailto:gorodnyambk@i.ua" TargetMode="External"/><Relationship Id="rId4" Type="http://schemas.openxmlformats.org/officeDocument/2006/relationships/hyperlink" Target="mailto:gorodnyambk@i.ua" TargetMode="External"/><Relationship Id="rId9" Type="http://schemas.openxmlformats.org/officeDocument/2006/relationships/hyperlink" Target="mailto:kyltyra403@ukr.net" TargetMode="External"/><Relationship Id="rId48" Type="http://schemas.openxmlformats.org/officeDocument/2006/relationships/hyperlink" Target="mailto:kozelets_osvita@ukr.net" TargetMode="External"/><Relationship Id="rId47" Type="http://schemas.openxmlformats.org/officeDocument/2006/relationships/hyperlink" Target="mailto:kozelets_osvita@ukr.net" TargetMode="External"/><Relationship Id="rId49" Type="http://schemas.openxmlformats.org/officeDocument/2006/relationships/hyperlink" Target="mailto:kozelets_osvita@ukr.net" TargetMode="External"/><Relationship Id="rId5" Type="http://schemas.openxmlformats.org/officeDocument/2006/relationships/hyperlink" Target="mailto:kyltyra403@ukr.net" TargetMode="External"/><Relationship Id="rId6" Type="http://schemas.openxmlformats.org/officeDocument/2006/relationships/hyperlink" Target="mailto:kyltyra403@ukr.net" TargetMode="External"/><Relationship Id="rId7" Type="http://schemas.openxmlformats.org/officeDocument/2006/relationships/hyperlink" Target="mailto:kyltyra403@ukr.net" TargetMode="External"/><Relationship Id="rId8" Type="http://schemas.openxmlformats.org/officeDocument/2006/relationships/hyperlink" Target="mailto:kyltyra403@ukr.net" TargetMode="External"/><Relationship Id="rId73" Type="http://schemas.openxmlformats.org/officeDocument/2006/relationships/hyperlink" Target="mailto:m_kotsubinsk_osvita@ukr.net" TargetMode="External"/><Relationship Id="rId72" Type="http://schemas.openxmlformats.org/officeDocument/2006/relationships/hyperlink" Target="mailto:m_kotsubinsk_osvita@ukr.net" TargetMode="External"/><Relationship Id="rId31" Type="http://schemas.openxmlformats.org/officeDocument/2006/relationships/hyperlink" Target="mailto:kozelets_osvita@ukr.net" TargetMode="External"/><Relationship Id="rId75" Type="http://schemas.openxmlformats.org/officeDocument/2006/relationships/hyperlink" Target="mailto:m_kotsubinsk_osvita@ukr.net" TargetMode="External"/><Relationship Id="rId30" Type="http://schemas.openxmlformats.org/officeDocument/2006/relationships/hyperlink" Target="mailto:kultura-ivanivka@ukr.net" TargetMode="External"/><Relationship Id="rId74" Type="http://schemas.openxmlformats.org/officeDocument/2006/relationships/hyperlink" Target="mailto:m_kotsubinsk_osvita@ukr.net" TargetMode="External"/><Relationship Id="rId33" Type="http://schemas.openxmlformats.org/officeDocument/2006/relationships/hyperlink" Target="mailto:kozelets_osvita@ukr.net" TargetMode="External"/><Relationship Id="rId77" Type="http://schemas.openxmlformats.org/officeDocument/2006/relationships/hyperlink" Target="mailto:mogilevets63@ukr.net" TargetMode="External"/><Relationship Id="rId32" Type="http://schemas.openxmlformats.org/officeDocument/2006/relationships/hyperlink" Target="mailto:kozelets_osvita@ukr.net" TargetMode="External"/><Relationship Id="rId76" Type="http://schemas.openxmlformats.org/officeDocument/2006/relationships/hyperlink" Target="mailto:mogilevets63@ukr.net" TargetMode="External"/><Relationship Id="rId35" Type="http://schemas.openxmlformats.org/officeDocument/2006/relationships/hyperlink" Target="mailto:kozelets_osvita@ukr.net" TargetMode="External"/><Relationship Id="rId79" Type="http://schemas.openxmlformats.org/officeDocument/2006/relationships/hyperlink" Target="mailto:mogilevets63@ukr.net" TargetMode="External"/><Relationship Id="rId34" Type="http://schemas.openxmlformats.org/officeDocument/2006/relationships/hyperlink" Target="mailto:kozelets_osvita@ukr.net" TargetMode="External"/><Relationship Id="rId78" Type="http://schemas.openxmlformats.org/officeDocument/2006/relationships/hyperlink" Target="mailto:mogilevets63@ukr.net" TargetMode="External"/><Relationship Id="rId71" Type="http://schemas.openxmlformats.org/officeDocument/2006/relationships/hyperlink" Target="mailto:m_kotsubinsk_osvita@ukr.net" TargetMode="External"/><Relationship Id="rId70" Type="http://schemas.openxmlformats.org/officeDocument/2006/relationships/hyperlink" Target="mailto:m_kotsubinsk_osvita@ukr.net" TargetMode="External"/><Relationship Id="rId37" Type="http://schemas.openxmlformats.org/officeDocument/2006/relationships/hyperlink" Target="mailto:kozelets_osvita@ukr.net" TargetMode="External"/><Relationship Id="rId36" Type="http://schemas.openxmlformats.org/officeDocument/2006/relationships/hyperlink" Target="mailto:kozelets_osvita@ukr.net" TargetMode="External"/><Relationship Id="rId39" Type="http://schemas.openxmlformats.org/officeDocument/2006/relationships/hyperlink" Target="mailto:kozelets_osvita@ukr.net" TargetMode="External"/><Relationship Id="rId38" Type="http://schemas.openxmlformats.org/officeDocument/2006/relationships/hyperlink" Target="mailto:kozelets_osvita@ukr.net" TargetMode="External"/><Relationship Id="rId62" Type="http://schemas.openxmlformats.org/officeDocument/2006/relationships/hyperlink" Target="mailto:m_kotsubinsk_osvita@ukr.net" TargetMode="External"/><Relationship Id="rId61" Type="http://schemas.openxmlformats.org/officeDocument/2006/relationships/hyperlink" Target="mailto:m_kotsubinsk_osvita@ukr.net" TargetMode="External"/><Relationship Id="rId20" Type="http://schemas.openxmlformats.org/officeDocument/2006/relationships/hyperlink" Target="mailto:kultura-ivanivka@ukr.net" TargetMode="External"/><Relationship Id="rId64" Type="http://schemas.openxmlformats.org/officeDocument/2006/relationships/hyperlink" Target="mailto:m_kotsubinsk_osvita@ukr.net" TargetMode="External"/><Relationship Id="rId63" Type="http://schemas.openxmlformats.org/officeDocument/2006/relationships/hyperlink" Target="mailto:m_kotsubinsk_osvita@ukr.net" TargetMode="External"/><Relationship Id="rId22" Type="http://schemas.openxmlformats.org/officeDocument/2006/relationships/hyperlink" Target="mailto:kultura-ivanivka@ukr.net" TargetMode="External"/><Relationship Id="rId66" Type="http://schemas.openxmlformats.org/officeDocument/2006/relationships/hyperlink" Target="mailto:m_kotsubinsk_osvita@ukr.net" TargetMode="External"/><Relationship Id="rId21" Type="http://schemas.openxmlformats.org/officeDocument/2006/relationships/hyperlink" Target="mailto:kultura-ivanivka@ukr.net" TargetMode="External"/><Relationship Id="rId65" Type="http://schemas.openxmlformats.org/officeDocument/2006/relationships/hyperlink" Target="mailto:m_kotsubinsk_osvita@ukr.net" TargetMode="External"/><Relationship Id="rId24" Type="http://schemas.openxmlformats.org/officeDocument/2006/relationships/hyperlink" Target="mailto:kultura-ivanivka@ukr.net" TargetMode="External"/><Relationship Id="rId68" Type="http://schemas.openxmlformats.org/officeDocument/2006/relationships/hyperlink" Target="mailto:m_kotsubinsk_osvita@ukr.net" TargetMode="External"/><Relationship Id="rId23" Type="http://schemas.openxmlformats.org/officeDocument/2006/relationships/hyperlink" Target="mailto:kultura-ivanivka@ukr.net" TargetMode="External"/><Relationship Id="rId67" Type="http://schemas.openxmlformats.org/officeDocument/2006/relationships/hyperlink" Target="mailto:m_kotsubinsk_osvita@ukr.net" TargetMode="External"/><Relationship Id="rId60" Type="http://schemas.openxmlformats.org/officeDocument/2006/relationships/hyperlink" Target="mailto:m_kotsubinsk_osvita@ukr.net" TargetMode="External"/><Relationship Id="rId26" Type="http://schemas.openxmlformats.org/officeDocument/2006/relationships/hyperlink" Target="mailto:kultura-ivanivka@ukr.net" TargetMode="External"/><Relationship Id="rId25" Type="http://schemas.openxmlformats.org/officeDocument/2006/relationships/hyperlink" Target="mailto:kultura-ivanivka@ukr.net" TargetMode="External"/><Relationship Id="rId69" Type="http://schemas.openxmlformats.org/officeDocument/2006/relationships/hyperlink" Target="mailto:m_kotsubinsk_osvita@ukr.net" TargetMode="External"/><Relationship Id="rId28" Type="http://schemas.openxmlformats.org/officeDocument/2006/relationships/hyperlink" Target="mailto:kultura-ivanivka@ukr.net" TargetMode="External"/><Relationship Id="rId27" Type="http://schemas.openxmlformats.org/officeDocument/2006/relationships/hyperlink" Target="mailto:kultura-ivanivka@ukr.net" TargetMode="External"/><Relationship Id="rId29" Type="http://schemas.openxmlformats.org/officeDocument/2006/relationships/hyperlink" Target="mailto:kultura-ivanivka@ukr.net" TargetMode="External"/><Relationship Id="rId51" Type="http://schemas.openxmlformats.org/officeDocument/2006/relationships/hyperlink" Target="mailto:kozelets_osvita@ukr.net" TargetMode="External"/><Relationship Id="rId50" Type="http://schemas.openxmlformats.org/officeDocument/2006/relationships/hyperlink" Target="mailto:kozelets_osvita@ukr.net" TargetMode="External"/><Relationship Id="rId53" Type="http://schemas.openxmlformats.org/officeDocument/2006/relationships/hyperlink" Target="mailto:kozelets_osvita@ukr.net" TargetMode="External"/><Relationship Id="rId52" Type="http://schemas.openxmlformats.org/officeDocument/2006/relationships/hyperlink" Target="mailto:kozelets_osvita@ukr.net" TargetMode="External"/><Relationship Id="rId11" Type="http://schemas.openxmlformats.org/officeDocument/2006/relationships/hyperlink" Target="mailto:kyltyra403@ukr.net" TargetMode="External"/><Relationship Id="rId55" Type="http://schemas.openxmlformats.org/officeDocument/2006/relationships/hyperlink" Target="mailto:kozelets_osvita@ukr.net" TargetMode="External"/><Relationship Id="rId10" Type="http://schemas.openxmlformats.org/officeDocument/2006/relationships/hyperlink" Target="mailto:kyltyra403@ukr.net" TargetMode="External"/><Relationship Id="rId54" Type="http://schemas.openxmlformats.org/officeDocument/2006/relationships/hyperlink" Target="mailto:kozelets_osvita@ukr.net" TargetMode="External"/><Relationship Id="rId13" Type="http://schemas.openxmlformats.org/officeDocument/2006/relationships/hyperlink" Target="mailto:kyltyra403@ukr.net" TargetMode="External"/><Relationship Id="rId57" Type="http://schemas.openxmlformats.org/officeDocument/2006/relationships/hyperlink" Target="mailto:kozelets_osvita@ukr.net" TargetMode="External"/><Relationship Id="rId12" Type="http://schemas.openxmlformats.org/officeDocument/2006/relationships/hyperlink" Target="mailto:kyltyra403@ukr.net" TargetMode="External"/><Relationship Id="rId56" Type="http://schemas.openxmlformats.org/officeDocument/2006/relationships/hyperlink" Target="mailto:kozelets_osvita@ukr.net" TargetMode="External"/><Relationship Id="rId15" Type="http://schemas.openxmlformats.org/officeDocument/2006/relationships/hyperlink" Target="mailto:kyltyra403@ukr.net" TargetMode="External"/><Relationship Id="rId59" Type="http://schemas.openxmlformats.org/officeDocument/2006/relationships/hyperlink" Target="mailto:kozelets_osvita@ukr.net" TargetMode="External"/><Relationship Id="rId14" Type="http://schemas.openxmlformats.org/officeDocument/2006/relationships/hyperlink" Target="mailto:kyltyra403@ukr.net" TargetMode="External"/><Relationship Id="rId58" Type="http://schemas.openxmlformats.org/officeDocument/2006/relationships/hyperlink" Target="mailto:kozelets_osvita@ukr.net" TargetMode="External"/><Relationship Id="rId17" Type="http://schemas.openxmlformats.org/officeDocument/2006/relationships/hyperlink" Target="mailto:kyltyra403@ukr.net" TargetMode="External"/><Relationship Id="rId16" Type="http://schemas.openxmlformats.org/officeDocument/2006/relationships/hyperlink" Target="mailto:kyltyra403@ukr.net" TargetMode="External"/><Relationship Id="rId19" Type="http://schemas.openxmlformats.org/officeDocument/2006/relationships/hyperlink" Target="mailto:kyltyra403@ukr.net" TargetMode="External"/><Relationship Id="rId18" Type="http://schemas.openxmlformats.org/officeDocument/2006/relationships/hyperlink" Target="mailto:kyltyra403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4.13"/>
    <col customWidth="1" min="2" max="2" width="18.5"/>
    <col customWidth="1" min="6" max="6" width="17.38"/>
    <col customWidth="1" min="7" max="7" width="15.0"/>
    <col customWidth="1" min="8" max="8" width="16.25"/>
    <col customWidth="1" min="9" max="9" width="15.63"/>
    <col customWidth="1" min="10" max="10" width="14.13"/>
    <col customWidth="1" min="11" max="11" width="13.75"/>
    <col customWidth="1" min="12" max="12" width="14.13"/>
    <col customWidth="1" min="13" max="13" width="15.5"/>
    <col customWidth="1" min="14" max="14" width="14.5"/>
    <col customWidth="1" min="20" max="20" width="13.75"/>
  </cols>
  <sheetData>
    <row r="1">
      <c r="A1" s="1" t="s">
        <v>0</v>
      </c>
    </row>
    <row r="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5"/>
      <c r="J3" s="5"/>
      <c r="K3" s="6"/>
      <c r="L3" s="4" t="s">
        <v>9</v>
      </c>
      <c r="M3" s="5"/>
      <c r="N3" s="5"/>
      <c r="O3" s="6"/>
      <c r="P3" s="3" t="s">
        <v>10</v>
      </c>
      <c r="Q3" s="7" t="s">
        <v>11</v>
      </c>
      <c r="R3" s="4" t="s">
        <v>12</v>
      </c>
      <c r="S3" s="6"/>
      <c r="T3" s="8"/>
    </row>
    <row r="4" ht="181.5" customHeight="1">
      <c r="A4" s="9"/>
      <c r="B4" s="9"/>
      <c r="C4" s="9"/>
      <c r="D4" s="9"/>
      <c r="E4" s="9"/>
      <c r="F4" s="9"/>
      <c r="G4" s="9"/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14</v>
      </c>
      <c r="N4" s="10" t="s">
        <v>15</v>
      </c>
      <c r="O4" s="10" t="s">
        <v>16</v>
      </c>
      <c r="P4" s="9"/>
      <c r="Q4" s="9"/>
      <c r="R4" s="10" t="s">
        <v>18</v>
      </c>
      <c r="S4" s="10" t="s">
        <v>19</v>
      </c>
      <c r="T4" s="11" t="s">
        <v>20</v>
      </c>
    </row>
    <row r="5">
      <c r="A5" s="12">
        <v>1.0</v>
      </c>
      <c r="B5" s="13" t="s">
        <v>21</v>
      </c>
      <c r="C5" s="13" t="s">
        <v>22</v>
      </c>
      <c r="D5" s="13" t="s">
        <v>23</v>
      </c>
      <c r="E5" s="13">
        <v>4.4970581E7</v>
      </c>
      <c r="F5" s="13" t="s">
        <v>24</v>
      </c>
      <c r="G5" s="13" t="s">
        <v>25</v>
      </c>
      <c r="H5" s="13" t="s">
        <v>26</v>
      </c>
      <c r="I5" s="13" t="s">
        <v>27</v>
      </c>
      <c r="J5" s="13" t="s">
        <v>28</v>
      </c>
      <c r="K5" s="13" t="s">
        <v>29</v>
      </c>
      <c r="L5" s="13" t="s">
        <v>26</v>
      </c>
      <c r="M5" s="13" t="s">
        <v>27</v>
      </c>
      <c r="N5" s="13" t="s">
        <v>30</v>
      </c>
      <c r="O5" s="13" t="s">
        <v>31</v>
      </c>
      <c r="P5" s="13" t="s">
        <v>32</v>
      </c>
      <c r="Q5" s="13" t="s">
        <v>33</v>
      </c>
      <c r="R5" s="13" t="s">
        <v>34</v>
      </c>
      <c r="S5" s="13" t="s">
        <v>35</v>
      </c>
      <c r="T5" s="14"/>
    </row>
    <row r="6">
      <c r="A6" s="12">
        <v>3.0</v>
      </c>
      <c r="B6" s="13" t="s">
        <v>36</v>
      </c>
      <c r="C6" s="13" t="s">
        <v>22</v>
      </c>
      <c r="D6" s="13" t="s">
        <v>23</v>
      </c>
      <c r="E6" s="13">
        <v>4.4970581E7</v>
      </c>
      <c r="F6" s="13" t="s">
        <v>24</v>
      </c>
      <c r="G6" s="13" t="s">
        <v>25</v>
      </c>
      <c r="H6" s="13" t="s">
        <v>26</v>
      </c>
      <c r="I6" s="13" t="s">
        <v>27</v>
      </c>
      <c r="J6" s="13" t="s">
        <v>28</v>
      </c>
      <c r="K6" s="13" t="s">
        <v>29</v>
      </c>
      <c r="L6" s="13" t="s">
        <v>26</v>
      </c>
      <c r="M6" s="13" t="s">
        <v>27</v>
      </c>
      <c r="N6" s="13" t="s">
        <v>37</v>
      </c>
      <c r="O6" s="13" t="s">
        <v>38</v>
      </c>
      <c r="P6" s="13" t="s">
        <v>39</v>
      </c>
      <c r="Q6" s="13" t="s">
        <v>33</v>
      </c>
      <c r="R6" s="13" t="s">
        <v>40</v>
      </c>
      <c r="S6" s="13" t="s">
        <v>41</v>
      </c>
      <c r="T6" s="15"/>
    </row>
    <row r="7">
      <c r="A7" s="12">
        <v>4.0</v>
      </c>
      <c r="B7" s="13" t="s">
        <v>42</v>
      </c>
      <c r="C7" s="13" t="s">
        <v>22</v>
      </c>
      <c r="D7" s="13" t="s">
        <v>23</v>
      </c>
      <c r="E7" s="13">
        <v>4.4970581E7</v>
      </c>
      <c r="F7" s="13" t="s">
        <v>24</v>
      </c>
      <c r="G7" s="13" t="s">
        <v>25</v>
      </c>
      <c r="H7" s="13" t="s">
        <v>26</v>
      </c>
      <c r="I7" s="13" t="s">
        <v>27</v>
      </c>
      <c r="J7" s="13" t="s">
        <v>28</v>
      </c>
      <c r="K7" s="13" t="s">
        <v>29</v>
      </c>
      <c r="L7" s="13" t="s">
        <v>26</v>
      </c>
      <c r="M7" s="13" t="s">
        <v>27</v>
      </c>
      <c r="N7" s="13" t="s">
        <v>43</v>
      </c>
      <c r="O7" s="13" t="s">
        <v>44</v>
      </c>
      <c r="P7" s="16" t="str">
        <f>+38(068) 131-09-83
  +38(099) 414-34-05</f>
        <v>#ERROR!</v>
      </c>
      <c r="Q7" s="13" t="s">
        <v>33</v>
      </c>
      <c r="R7" s="13" t="s">
        <v>40</v>
      </c>
      <c r="S7" s="13" t="s">
        <v>45</v>
      </c>
      <c r="T7" s="15"/>
    </row>
    <row r="8">
      <c r="A8" s="12">
        <v>5.0</v>
      </c>
      <c r="B8" s="13" t="s">
        <v>46</v>
      </c>
      <c r="C8" s="13" t="s">
        <v>22</v>
      </c>
      <c r="D8" s="13" t="s">
        <v>23</v>
      </c>
      <c r="E8" s="13">
        <v>4.4970581E7</v>
      </c>
      <c r="F8" s="13" t="s">
        <v>24</v>
      </c>
      <c r="G8" s="13" t="s">
        <v>25</v>
      </c>
      <c r="H8" s="13" t="s">
        <v>26</v>
      </c>
      <c r="I8" s="13" t="s">
        <v>27</v>
      </c>
      <c r="J8" s="13" t="s">
        <v>28</v>
      </c>
      <c r="K8" s="13" t="s">
        <v>29</v>
      </c>
      <c r="L8" s="13" t="s">
        <v>26</v>
      </c>
      <c r="M8" s="13" t="s">
        <v>27</v>
      </c>
      <c r="N8" s="13" t="s">
        <v>47</v>
      </c>
      <c r="O8" s="13" t="s">
        <v>48</v>
      </c>
      <c r="P8" s="16" t="str">
        <f>+38(068) 131-09-83
  +38(099) 414-34-05</f>
        <v>#ERROR!</v>
      </c>
      <c r="Q8" s="13" t="s">
        <v>33</v>
      </c>
      <c r="R8" s="13" t="s">
        <v>40</v>
      </c>
      <c r="S8" s="13" t="s">
        <v>49</v>
      </c>
      <c r="T8" s="15"/>
    </row>
    <row r="9">
      <c r="A9" s="12">
        <v>6.0</v>
      </c>
      <c r="B9" s="13" t="s">
        <v>50</v>
      </c>
      <c r="C9" s="13" t="s">
        <v>22</v>
      </c>
      <c r="D9" s="13" t="s">
        <v>23</v>
      </c>
      <c r="E9" s="13">
        <v>4.4970581E7</v>
      </c>
      <c r="F9" s="13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13" t="s">
        <v>29</v>
      </c>
      <c r="L9" s="13" t="s">
        <v>26</v>
      </c>
      <c r="M9" s="13" t="s">
        <v>27</v>
      </c>
      <c r="N9" s="13" t="s">
        <v>51</v>
      </c>
      <c r="O9" s="13" t="s">
        <v>52</v>
      </c>
      <c r="P9" s="16" t="str">
        <f>+38(068) 131-09-83
  +38(099) 414-34-05</f>
        <v>#ERROR!</v>
      </c>
      <c r="Q9" s="13" t="s">
        <v>33</v>
      </c>
      <c r="R9" s="13" t="s">
        <v>40</v>
      </c>
      <c r="S9" s="13" t="s">
        <v>53</v>
      </c>
      <c r="T9" s="15"/>
    </row>
    <row r="10">
      <c r="A10" s="12">
        <v>7.0</v>
      </c>
      <c r="B10" s="13" t="s">
        <v>54</v>
      </c>
      <c r="C10" s="13" t="s">
        <v>22</v>
      </c>
      <c r="D10" s="13" t="s">
        <v>23</v>
      </c>
      <c r="E10" s="13">
        <v>4.4970581E7</v>
      </c>
      <c r="F10" s="13" t="s">
        <v>24</v>
      </c>
      <c r="G10" s="13" t="s">
        <v>25</v>
      </c>
      <c r="H10" s="13" t="s">
        <v>26</v>
      </c>
      <c r="I10" s="13" t="s">
        <v>27</v>
      </c>
      <c r="J10" s="13" t="s">
        <v>28</v>
      </c>
      <c r="K10" s="13" t="s">
        <v>29</v>
      </c>
      <c r="L10" s="13" t="s">
        <v>26</v>
      </c>
      <c r="M10" s="13" t="s">
        <v>27</v>
      </c>
      <c r="N10" s="13" t="s">
        <v>55</v>
      </c>
      <c r="O10" s="13" t="s">
        <v>56</v>
      </c>
      <c r="P10" s="16" t="str">
        <f>+38(068) 131-09-83
  +38(099) 414-34-05</f>
        <v>#ERROR!</v>
      </c>
      <c r="Q10" s="13" t="s">
        <v>33</v>
      </c>
      <c r="R10" s="13" t="s">
        <v>40</v>
      </c>
      <c r="S10" s="13" t="s">
        <v>57</v>
      </c>
      <c r="T10" s="15"/>
    </row>
    <row r="11">
      <c r="A11" s="12">
        <v>8.0</v>
      </c>
      <c r="B11" s="13" t="s">
        <v>58</v>
      </c>
      <c r="C11" s="13" t="s">
        <v>22</v>
      </c>
      <c r="D11" s="13" t="s">
        <v>23</v>
      </c>
      <c r="E11" s="13">
        <v>4.4970581E7</v>
      </c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13" t="s">
        <v>29</v>
      </c>
      <c r="L11" s="13" t="s">
        <v>26</v>
      </c>
      <c r="M11" s="13" t="s">
        <v>27</v>
      </c>
      <c r="N11" s="13" t="s">
        <v>59</v>
      </c>
      <c r="O11" s="13" t="s">
        <v>60</v>
      </c>
      <c r="P11" s="16" t="str">
        <f>+38(068) 131-09-83
  +38(099) 414-34-05</f>
        <v>#ERROR!</v>
      </c>
      <c r="Q11" s="13" t="s">
        <v>33</v>
      </c>
      <c r="R11" s="13" t="s">
        <v>40</v>
      </c>
      <c r="S11" s="13" t="s">
        <v>61</v>
      </c>
      <c r="T11" s="15"/>
    </row>
    <row r="12">
      <c r="A12" s="12">
        <v>9.0</v>
      </c>
      <c r="B12" s="13" t="s">
        <v>62</v>
      </c>
      <c r="C12" s="13" t="s">
        <v>22</v>
      </c>
      <c r="D12" s="13" t="s">
        <v>23</v>
      </c>
      <c r="E12" s="13">
        <v>4.4970581E7</v>
      </c>
      <c r="F12" s="13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13" t="s">
        <v>29</v>
      </c>
      <c r="L12" s="13" t="s">
        <v>26</v>
      </c>
      <c r="M12" s="13" t="s">
        <v>27</v>
      </c>
      <c r="N12" s="13" t="s">
        <v>63</v>
      </c>
      <c r="O12" s="13" t="s">
        <v>64</v>
      </c>
      <c r="P12" s="16" t="str">
        <f>+38(068) 131-09-83
  +38(099) 414-34-05</f>
        <v>#ERROR!</v>
      </c>
      <c r="Q12" s="13" t="s">
        <v>33</v>
      </c>
      <c r="R12" s="13" t="s">
        <v>40</v>
      </c>
      <c r="S12" s="13" t="s">
        <v>65</v>
      </c>
      <c r="T12" s="15"/>
    </row>
    <row r="13">
      <c r="A13" s="12">
        <v>10.0</v>
      </c>
      <c r="B13" s="13" t="s">
        <v>66</v>
      </c>
      <c r="C13" s="13" t="s">
        <v>22</v>
      </c>
      <c r="D13" s="13" t="s">
        <v>23</v>
      </c>
      <c r="E13" s="13">
        <v>4.4970581E7</v>
      </c>
      <c r="F13" s="13" t="s">
        <v>24</v>
      </c>
      <c r="G13" s="13" t="s">
        <v>25</v>
      </c>
      <c r="H13" s="13" t="s">
        <v>26</v>
      </c>
      <c r="I13" s="13" t="s">
        <v>27</v>
      </c>
      <c r="J13" s="13" t="s">
        <v>28</v>
      </c>
      <c r="K13" s="13" t="s">
        <v>29</v>
      </c>
      <c r="L13" s="13" t="s">
        <v>26</v>
      </c>
      <c r="M13" s="13" t="s">
        <v>27</v>
      </c>
      <c r="N13" s="13" t="s">
        <v>67</v>
      </c>
      <c r="O13" s="13" t="s">
        <v>68</v>
      </c>
      <c r="P13" s="16" t="str">
        <f>+38(068) 131-09-83
  +38(099) 414-34-05</f>
        <v>#ERROR!</v>
      </c>
      <c r="Q13" s="13" t="s">
        <v>33</v>
      </c>
      <c r="R13" s="13" t="s">
        <v>40</v>
      </c>
      <c r="S13" s="13" t="s">
        <v>69</v>
      </c>
      <c r="T13" s="15"/>
    </row>
    <row r="14">
      <c r="A14" s="12">
        <v>11.0</v>
      </c>
      <c r="B14" s="13" t="s">
        <v>70</v>
      </c>
      <c r="C14" s="13" t="s">
        <v>22</v>
      </c>
      <c r="D14" s="13" t="s">
        <v>71</v>
      </c>
      <c r="E14" s="13">
        <v>4.4970581E7</v>
      </c>
      <c r="F14" s="13" t="s">
        <v>24</v>
      </c>
      <c r="G14" s="13" t="s">
        <v>25</v>
      </c>
      <c r="H14" s="13" t="s">
        <v>26</v>
      </c>
      <c r="I14" s="13" t="s">
        <v>27</v>
      </c>
      <c r="J14" s="13" t="s">
        <v>28</v>
      </c>
      <c r="K14" s="13" t="s">
        <v>29</v>
      </c>
      <c r="L14" s="13" t="s">
        <v>26</v>
      </c>
      <c r="M14" s="13" t="s">
        <v>27</v>
      </c>
      <c r="N14" s="13" t="s">
        <v>28</v>
      </c>
      <c r="O14" s="13" t="s">
        <v>72</v>
      </c>
      <c r="P14" s="13" t="s">
        <v>73</v>
      </c>
      <c r="Q14" s="13" t="s">
        <v>74</v>
      </c>
      <c r="R14" s="13" t="s">
        <v>75</v>
      </c>
      <c r="S14" s="13" t="s">
        <v>35</v>
      </c>
      <c r="T14" s="15"/>
    </row>
    <row r="15">
      <c r="A15" s="12">
        <v>12.0</v>
      </c>
      <c r="B15" s="13" t="s">
        <v>76</v>
      </c>
      <c r="C15" s="13" t="s">
        <v>22</v>
      </c>
      <c r="D15" s="13" t="s">
        <v>77</v>
      </c>
      <c r="E15" s="13">
        <v>4.4970581E7</v>
      </c>
      <c r="F15" s="13" t="s">
        <v>24</v>
      </c>
      <c r="G15" s="13" t="s">
        <v>25</v>
      </c>
      <c r="H15" s="13" t="s">
        <v>26</v>
      </c>
      <c r="I15" s="13" t="s">
        <v>27</v>
      </c>
      <c r="J15" s="13" t="s">
        <v>28</v>
      </c>
      <c r="K15" s="13" t="s">
        <v>29</v>
      </c>
      <c r="L15" s="13" t="s">
        <v>26</v>
      </c>
      <c r="M15" s="13" t="s">
        <v>27</v>
      </c>
      <c r="N15" s="13" t="s">
        <v>63</v>
      </c>
      <c r="O15" s="13" t="s">
        <v>78</v>
      </c>
      <c r="P15" s="13" t="s">
        <v>79</v>
      </c>
      <c r="Q15" s="13" t="s">
        <v>80</v>
      </c>
      <c r="R15" s="13" t="s">
        <v>81</v>
      </c>
      <c r="S15" s="13" t="s">
        <v>82</v>
      </c>
      <c r="T15" s="15"/>
    </row>
    <row r="16">
      <c r="A16" s="12">
        <v>13.0</v>
      </c>
      <c r="B16" s="13" t="s">
        <v>83</v>
      </c>
      <c r="C16" s="13" t="s">
        <v>22</v>
      </c>
      <c r="D16" s="13" t="s">
        <v>84</v>
      </c>
      <c r="E16" s="17">
        <v>4.4970581E7</v>
      </c>
      <c r="F16" s="13" t="s">
        <v>24</v>
      </c>
      <c r="G16" s="13" t="s">
        <v>25</v>
      </c>
      <c r="H16" s="13" t="s">
        <v>26</v>
      </c>
      <c r="I16" s="13" t="s">
        <v>27</v>
      </c>
      <c r="J16" s="13" t="s">
        <v>28</v>
      </c>
      <c r="K16" s="13" t="s">
        <v>29</v>
      </c>
      <c r="L16" s="13" t="s">
        <v>26</v>
      </c>
      <c r="M16" s="13" t="s">
        <v>27</v>
      </c>
      <c r="N16" s="13" t="s">
        <v>43</v>
      </c>
      <c r="O16" s="13" t="s">
        <v>85</v>
      </c>
      <c r="P16" s="13" t="s">
        <v>86</v>
      </c>
      <c r="Q16" s="13" t="s">
        <v>80</v>
      </c>
      <c r="R16" s="13" t="s">
        <v>81</v>
      </c>
      <c r="S16" s="13" t="s">
        <v>87</v>
      </c>
      <c r="T16" s="15"/>
    </row>
    <row r="17">
      <c r="A17" s="12">
        <v>14.0</v>
      </c>
      <c r="B17" s="13" t="s">
        <v>88</v>
      </c>
      <c r="C17" s="13" t="s">
        <v>22</v>
      </c>
      <c r="D17" s="13" t="s">
        <v>84</v>
      </c>
      <c r="E17" s="13">
        <v>4.4970581E7</v>
      </c>
      <c r="F17" s="13" t="s">
        <v>24</v>
      </c>
      <c r="G17" s="13" t="s">
        <v>25</v>
      </c>
      <c r="H17" s="13" t="s">
        <v>26</v>
      </c>
      <c r="I17" s="13" t="s">
        <v>27</v>
      </c>
      <c r="J17" s="13" t="s">
        <v>28</v>
      </c>
      <c r="K17" s="13" t="s">
        <v>29</v>
      </c>
      <c r="L17" s="13" t="s">
        <v>26</v>
      </c>
      <c r="M17" s="13" t="s">
        <v>27</v>
      </c>
      <c r="N17" s="13" t="s">
        <v>89</v>
      </c>
      <c r="O17" s="13" t="s">
        <v>90</v>
      </c>
      <c r="P17" s="13" t="s">
        <v>91</v>
      </c>
      <c r="Q17" s="13" t="s">
        <v>80</v>
      </c>
      <c r="R17" s="13" t="s">
        <v>81</v>
      </c>
      <c r="S17" s="13" t="s">
        <v>53</v>
      </c>
      <c r="T17" s="15"/>
    </row>
    <row r="18">
      <c r="A18" s="12">
        <v>15.0</v>
      </c>
      <c r="B18" s="13" t="s">
        <v>92</v>
      </c>
      <c r="C18" s="13" t="s">
        <v>22</v>
      </c>
      <c r="D18" s="13" t="s">
        <v>84</v>
      </c>
      <c r="E18" s="13">
        <v>4.4970581E7</v>
      </c>
      <c r="F18" s="13" t="s">
        <v>24</v>
      </c>
      <c r="G18" s="13" t="s">
        <v>25</v>
      </c>
      <c r="H18" s="13" t="s">
        <v>26</v>
      </c>
      <c r="I18" s="13" t="s">
        <v>27</v>
      </c>
      <c r="J18" s="13" t="s">
        <v>28</v>
      </c>
      <c r="K18" s="13" t="s">
        <v>29</v>
      </c>
      <c r="L18" s="13" t="s">
        <v>26</v>
      </c>
      <c r="M18" s="13" t="s">
        <v>27</v>
      </c>
      <c r="N18" s="13" t="s">
        <v>93</v>
      </c>
      <c r="O18" s="13" t="s">
        <v>94</v>
      </c>
      <c r="P18" s="13" t="s">
        <v>95</v>
      </c>
      <c r="Q18" s="13" t="s">
        <v>80</v>
      </c>
      <c r="R18" s="13" t="s">
        <v>81</v>
      </c>
      <c r="S18" s="13" t="s">
        <v>69</v>
      </c>
      <c r="T18" s="15"/>
    </row>
    <row r="19">
      <c r="A19" s="12">
        <v>16.0</v>
      </c>
      <c r="B19" s="13" t="s">
        <v>96</v>
      </c>
      <c r="C19" s="13" t="s">
        <v>22</v>
      </c>
      <c r="D19" s="13" t="s">
        <v>84</v>
      </c>
      <c r="E19" s="13">
        <v>4.4970581E7</v>
      </c>
      <c r="F19" s="13" t="s">
        <v>24</v>
      </c>
      <c r="G19" s="13" t="s">
        <v>25</v>
      </c>
      <c r="H19" s="13" t="s">
        <v>26</v>
      </c>
      <c r="I19" s="13" t="s">
        <v>27</v>
      </c>
      <c r="J19" s="13" t="s">
        <v>28</v>
      </c>
      <c r="K19" s="13" t="s">
        <v>29</v>
      </c>
      <c r="L19" s="13" t="s">
        <v>26</v>
      </c>
      <c r="M19" s="13" t="s">
        <v>27</v>
      </c>
      <c r="N19" s="13" t="s">
        <v>97</v>
      </c>
      <c r="O19" s="13" t="s">
        <v>98</v>
      </c>
      <c r="P19" s="13" t="s">
        <v>99</v>
      </c>
      <c r="Q19" s="13" t="s">
        <v>100</v>
      </c>
      <c r="R19" s="13" t="s">
        <v>81</v>
      </c>
      <c r="S19" s="13" t="s">
        <v>101</v>
      </c>
      <c r="T19" s="15"/>
    </row>
    <row r="20">
      <c r="A20" s="12">
        <v>17.0</v>
      </c>
      <c r="B20" s="13" t="s">
        <v>102</v>
      </c>
      <c r="C20" s="13" t="s">
        <v>22</v>
      </c>
      <c r="D20" s="13" t="s">
        <v>71</v>
      </c>
      <c r="E20" s="13">
        <v>4.4970581E7</v>
      </c>
      <c r="F20" s="13" t="s">
        <v>24</v>
      </c>
      <c r="G20" s="13" t="s">
        <v>25</v>
      </c>
      <c r="H20" s="13" t="s">
        <v>26</v>
      </c>
      <c r="I20" s="13" t="s">
        <v>27</v>
      </c>
      <c r="J20" s="13" t="s">
        <v>28</v>
      </c>
      <c r="K20" s="13" t="s">
        <v>29</v>
      </c>
      <c r="L20" s="13" t="s">
        <v>26</v>
      </c>
      <c r="M20" s="13" t="s">
        <v>27</v>
      </c>
      <c r="N20" s="13" t="s">
        <v>103</v>
      </c>
      <c r="O20" s="13" t="s">
        <v>104</v>
      </c>
      <c r="P20" s="13" t="s">
        <v>105</v>
      </c>
      <c r="Q20" s="13" t="s">
        <v>80</v>
      </c>
      <c r="R20" s="13" t="s">
        <v>81</v>
      </c>
      <c r="S20" s="13" t="s">
        <v>41</v>
      </c>
      <c r="T20" s="15"/>
    </row>
    <row r="21">
      <c r="A21" s="12">
        <v>18.0</v>
      </c>
      <c r="B21" s="13" t="s">
        <v>106</v>
      </c>
      <c r="C21" s="13" t="s">
        <v>22</v>
      </c>
      <c r="D21" s="13" t="s">
        <v>77</v>
      </c>
      <c r="E21" s="13">
        <v>4.4970581E7</v>
      </c>
      <c r="F21" s="13" t="s">
        <v>24</v>
      </c>
      <c r="G21" s="13" t="s">
        <v>25</v>
      </c>
      <c r="H21" s="13" t="s">
        <v>26</v>
      </c>
      <c r="I21" s="13" t="s">
        <v>27</v>
      </c>
      <c r="J21" s="13" t="s">
        <v>28</v>
      </c>
      <c r="K21" s="13" t="s">
        <v>29</v>
      </c>
      <c r="L21" s="13" t="s">
        <v>26</v>
      </c>
      <c r="M21" s="13" t="s">
        <v>27</v>
      </c>
      <c r="N21" s="13" t="s">
        <v>59</v>
      </c>
      <c r="O21" s="13" t="s">
        <v>107</v>
      </c>
      <c r="P21" s="13" t="s">
        <v>91</v>
      </c>
      <c r="Q21" s="13" t="s">
        <v>80</v>
      </c>
      <c r="R21" s="13" t="s">
        <v>81</v>
      </c>
      <c r="S21" s="13" t="s">
        <v>61</v>
      </c>
      <c r="T21" s="15"/>
    </row>
    <row r="22">
      <c r="A22" s="12">
        <v>19.0</v>
      </c>
      <c r="B22" s="13" t="s">
        <v>108</v>
      </c>
      <c r="C22" s="13" t="s">
        <v>22</v>
      </c>
      <c r="D22" s="13" t="s">
        <v>84</v>
      </c>
      <c r="E22" s="13">
        <v>4.4970581E7</v>
      </c>
      <c r="F22" s="13" t="s">
        <v>24</v>
      </c>
      <c r="G22" s="13" t="s">
        <v>25</v>
      </c>
      <c r="H22" s="13" t="s">
        <v>26</v>
      </c>
      <c r="I22" s="13" t="s">
        <v>27</v>
      </c>
      <c r="J22" s="13" t="s">
        <v>28</v>
      </c>
      <c r="K22" s="13" t="s">
        <v>29</v>
      </c>
      <c r="L22" s="13" t="s">
        <v>26</v>
      </c>
      <c r="M22" s="13" t="s">
        <v>27</v>
      </c>
      <c r="N22" s="13" t="s">
        <v>47</v>
      </c>
      <c r="O22" s="13" t="s">
        <v>109</v>
      </c>
      <c r="P22" s="13" t="s">
        <v>91</v>
      </c>
      <c r="Q22" s="13" t="s">
        <v>80</v>
      </c>
      <c r="R22" s="13" t="s">
        <v>81</v>
      </c>
      <c r="S22" s="13" t="s">
        <v>49</v>
      </c>
      <c r="T22" s="15"/>
    </row>
    <row r="23">
      <c r="A23" s="12">
        <v>20.0</v>
      </c>
      <c r="B23" s="13" t="s">
        <v>110</v>
      </c>
      <c r="C23" s="13" t="s">
        <v>22</v>
      </c>
      <c r="D23" s="13" t="s">
        <v>84</v>
      </c>
      <c r="E23" s="13">
        <v>4.4970581E7</v>
      </c>
      <c r="F23" s="13" t="s">
        <v>24</v>
      </c>
      <c r="G23" s="13" t="s">
        <v>25</v>
      </c>
      <c r="H23" s="13" t="s">
        <v>26</v>
      </c>
      <c r="I23" s="13" t="s">
        <v>27</v>
      </c>
      <c r="J23" s="13" t="s">
        <v>28</v>
      </c>
      <c r="K23" s="13" t="s">
        <v>29</v>
      </c>
      <c r="L23" s="13" t="s">
        <v>26</v>
      </c>
      <c r="M23" s="13" t="s">
        <v>27</v>
      </c>
      <c r="N23" s="13" t="s">
        <v>111</v>
      </c>
      <c r="O23" s="13" t="s">
        <v>112</v>
      </c>
      <c r="P23" s="13" t="s">
        <v>91</v>
      </c>
      <c r="Q23" s="13" t="s">
        <v>100</v>
      </c>
      <c r="R23" s="13" t="s">
        <v>81</v>
      </c>
      <c r="S23" s="13" t="s">
        <v>113</v>
      </c>
      <c r="T23" s="15"/>
    </row>
    <row r="24">
      <c r="A24" s="12">
        <v>21.0</v>
      </c>
      <c r="B24" s="13" t="s">
        <v>114</v>
      </c>
      <c r="C24" s="13" t="s">
        <v>22</v>
      </c>
      <c r="D24" s="13" t="s">
        <v>84</v>
      </c>
      <c r="E24" s="13">
        <v>4.4970581E7</v>
      </c>
      <c r="F24" s="13" t="s">
        <v>24</v>
      </c>
      <c r="G24" s="13" t="s">
        <v>25</v>
      </c>
      <c r="H24" s="13" t="s">
        <v>26</v>
      </c>
      <c r="I24" s="13" t="s">
        <v>27</v>
      </c>
      <c r="J24" s="13" t="s">
        <v>28</v>
      </c>
      <c r="K24" s="13" t="s">
        <v>29</v>
      </c>
      <c r="L24" s="13" t="s">
        <v>26</v>
      </c>
      <c r="M24" s="13" t="s">
        <v>27</v>
      </c>
      <c r="N24" s="13" t="s">
        <v>55</v>
      </c>
      <c r="O24" s="13" t="s">
        <v>115</v>
      </c>
      <c r="P24" s="13" t="s">
        <v>116</v>
      </c>
      <c r="Q24" s="13" t="s">
        <v>100</v>
      </c>
      <c r="R24" s="13" t="s">
        <v>81</v>
      </c>
      <c r="S24" s="13" t="s">
        <v>57</v>
      </c>
      <c r="T24" s="15"/>
    </row>
    <row r="25">
      <c r="A25" s="12">
        <v>22.0</v>
      </c>
      <c r="B25" s="13" t="s">
        <v>117</v>
      </c>
      <c r="C25" s="13" t="s">
        <v>22</v>
      </c>
      <c r="D25" s="13" t="s">
        <v>84</v>
      </c>
      <c r="E25" s="13">
        <v>4.4970581E7</v>
      </c>
      <c r="F25" s="13" t="s">
        <v>24</v>
      </c>
      <c r="G25" s="13" t="s">
        <v>25</v>
      </c>
      <c r="H25" s="13" t="s">
        <v>26</v>
      </c>
      <c r="I25" s="13" t="s">
        <v>27</v>
      </c>
      <c r="J25" s="13" t="s">
        <v>28</v>
      </c>
      <c r="K25" s="13" t="s">
        <v>29</v>
      </c>
      <c r="L25" s="13" t="s">
        <v>26</v>
      </c>
      <c r="M25" s="13" t="s">
        <v>27</v>
      </c>
      <c r="N25" s="13" t="s">
        <v>118</v>
      </c>
      <c r="O25" s="13" t="s">
        <v>119</v>
      </c>
      <c r="P25" s="13" t="s">
        <v>91</v>
      </c>
      <c r="Q25" s="13" t="s">
        <v>100</v>
      </c>
      <c r="R25" s="13" t="s">
        <v>81</v>
      </c>
      <c r="S25" s="13" t="s">
        <v>120</v>
      </c>
      <c r="T25" s="15"/>
    </row>
    <row r="26">
      <c r="A26" s="12">
        <v>23.0</v>
      </c>
      <c r="B26" s="13" t="s">
        <v>121</v>
      </c>
      <c r="C26" s="13" t="s">
        <v>22</v>
      </c>
      <c r="D26" s="13" t="s">
        <v>122</v>
      </c>
      <c r="E26" s="13">
        <v>2224135.0</v>
      </c>
      <c r="F26" s="13" t="s">
        <v>123</v>
      </c>
      <c r="G26" s="13" t="s">
        <v>25</v>
      </c>
      <c r="H26" s="13" t="s">
        <v>26</v>
      </c>
      <c r="I26" s="13" t="s">
        <v>27</v>
      </c>
      <c r="J26" s="13" t="s">
        <v>28</v>
      </c>
      <c r="K26" s="13" t="s">
        <v>29</v>
      </c>
      <c r="L26" s="13" t="s">
        <v>26</v>
      </c>
      <c r="M26" s="13" t="s">
        <v>27</v>
      </c>
      <c r="N26" s="13" t="s">
        <v>30</v>
      </c>
      <c r="O26" s="13" t="s">
        <v>124</v>
      </c>
      <c r="P26" s="13" t="s">
        <v>125</v>
      </c>
      <c r="Q26" s="13" t="s">
        <v>126</v>
      </c>
      <c r="R26" s="13" t="s">
        <v>75</v>
      </c>
      <c r="S26" s="13" t="s">
        <v>35</v>
      </c>
      <c r="T26" s="15"/>
    </row>
    <row r="27">
      <c r="A27" s="12">
        <v>24.0</v>
      </c>
      <c r="B27" s="13" t="s">
        <v>127</v>
      </c>
      <c r="C27" s="13" t="s">
        <v>22</v>
      </c>
      <c r="D27" s="13" t="s">
        <v>128</v>
      </c>
      <c r="E27" s="13">
        <v>5535160.0</v>
      </c>
      <c r="F27" s="13" t="s">
        <v>129</v>
      </c>
      <c r="G27" s="13" t="s">
        <v>25</v>
      </c>
      <c r="H27" s="13" t="s">
        <v>26</v>
      </c>
      <c r="I27" s="13" t="s">
        <v>27</v>
      </c>
      <c r="J27" s="13" t="s">
        <v>28</v>
      </c>
      <c r="K27" s="13" t="s">
        <v>130</v>
      </c>
      <c r="L27" s="13" t="s">
        <v>26</v>
      </c>
      <c r="M27" s="13" t="s">
        <v>27</v>
      </c>
      <c r="N27" s="13" t="s">
        <v>28</v>
      </c>
      <c r="O27" s="13" t="s">
        <v>130</v>
      </c>
      <c r="P27" s="13" t="s">
        <v>131</v>
      </c>
      <c r="Q27" s="13" t="s">
        <v>132</v>
      </c>
      <c r="R27" s="13" t="s">
        <v>75</v>
      </c>
      <c r="S27" s="13" t="s">
        <v>35</v>
      </c>
      <c r="T27" s="15"/>
    </row>
    <row r="28">
      <c r="A28" s="12">
        <v>25.0</v>
      </c>
      <c r="B28" s="18" t="s">
        <v>133</v>
      </c>
      <c r="C28" s="18" t="s">
        <v>134</v>
      </c>
      <c r="D28" s="18" t="s">
        <v>23</v>
      </c>
      <c r="E28" s="18">
        <v>4.5199937E7</v>
      </c>
      <c r="F28" s="18" t="s">
        <v>135</v>
      </c>
      <c r="G28" s="18" t="s">
        <v>136</v>
      </c>
      <c r="H28" s="18" t="s">
        <v>26</v>
      </c>
      <c r="I28" s="18" t="s">
        <v>27</v>
      </c>
      <c r="J28" s="18" t="s">
        <v>137</v>
      </c>
      <c r="K28" s="18" t="s">
        <v>138</v>
      </c>
      <c r="L28" s="18" t="s">
        <v>26</v>
      </c>
      <c r="M28" s="18" t="s">
        <v>27</v>
      </c>
      <c r="N28" s="18" t="s">
        <v>137</v>
      </c>
      <c r="O28" s="18" t="s">
        <v>138</v>
      </c>
      <c r="P28" s="19" t="str">
        <f>+38 (097)4616703</f>
        <v>#ERROR!</v>
      </c>
      <c r="Q28" s="18" t="s">
        <v>139</v>
      </c>
      <c r="R28" s="18" t="s">
        <v>140</v>
      </c>
      <c r="S28" s="18" t="s">
        <v>141</v>
      </c>
      <c r="T28" s="20" t="s">
        <v>142</v>
      </c>
    </row>
    <row r="29">
      <c r="A29" s="12">
        <v>26.0</v>
      </c>
      <c r="B29" s="18" t="s">
        <v>143</v>
      </c>
      <c r="C29" s="18" t="s">
        <v>134</v>
      </c>
      <c r="D29" s="18" t="s">
        <v>23</v>
      </c>
      <c r="E29" s="18">
        <v>4.5199937E7</v>
      </c>
      <c r="F29" s="18" t="s">
        <v>144</v>
      </c>
      <c r="G29" s="18" t="s">
        <v>136</v>
      </c>
      <c r="H29" s="18" t="s">
        <v>26</v>
      </c>
      <c r="I29" s="18" t="s">
        <v>27</v>
      </c>
      <c r="J29" s="18" t="s">
        <v>137</v>
      </c>
      <c r="K29" s="18" t="s">
        <v>138</v>
      </c>
      <c r="L29" s="18" t="s">
        <v>26</v>
      </c>
      <c r="M29" s="18" t="s">
        <v>27</v>
      </c>
      <c r="N29" s="18" t="s">
        <v>137</v>
      </c>
      <c r="O29" s="18" t="s">
        <v>138</v>
      </c>
      <c r="P29" s="19" t="str">
        <f>+38 (097)4616703</f>
        <v>#ERROR!</v>
      </c>
      <c r="Q29" s="21" t="s">
        <v>145</v>
      </c>
      <c r="R29" s="18" t="s">
        <v>40</v>
      </c>
      <c r="S29" s="18" t="s">
        <v>141</v>
      </c>
      <c r="T29" s="20" t="s">
        <v>142</v>
      </c>
    </row>
    <row r="30">
      <c r="A30" s="12">
        <v>27.0</v>
      </c>
      <c r="B30" s="18" t="s">
        <v>146</v>
      </c>
      <c r="C30" s="18" t="s">
        <v>134</v>
      </c>
      <c r="D30" s="18" t="s">
        <v>23</v>
      </c>
      <c r="E30" s="18">
        <v>4.5199937E7</v>
      </c>
      <c r="F30" s="18" t="s">
        <v>144</v>
      </c>
      <c r="G30" s="18" t="s">
        <v>136</v>
      </c>
      <c r="H30" s="18" t="s">
        <v>26</v>
      </c>
      <c r="I30" s="18" t="s">
        <v>27</v>
      </c>
      <c r="J30" s="18" t="s">
        <v>137</v>
      </c>
      <c r="K30" s="18" t="s">
        <v>138</v>
      </c>
      <c r="L30" s="18" t="s">
        <v>26</v>
      </c>
      <c r="M30" s="18" t="s">
        <v>27</v>
      </c>
      <c r="N30" s="18" t="s">
        <v>147</v>
      </c>
      <c r="O30" s="18" t="s">
        <v>148</v>
      </c>
      <c r="P30" s="19" t="str">
        <f>+38 (097)4616703</f>
        <v>#ERROR!</v>
      </c>
      <c r="Q30" s="18" t="s">
        <v>139</v>
      </c>
      <c r="R30" s="18" t="s">
        <v>40</v>
      </c>
      <c r="S30" s="18" t="s">
        <v>149</v>
      </c>
      <c r="T30" s="20" t="s">
        <v>142</v>
      </c>
    </row>
    <row r="31">
      <c r="A31" s="12">
        <v>28.0</v>
      </c>
      <c r="B31" s="22" t="s">
        <v>150</v>
      </c>
      <c r="C31" s="18" t="s">
        <v>134</v>
      </c>
      <c r="D31" s="18" t="s">
        <v>23</v>
      </c>
      <c r="E31" s="18">
        <v>4.5199937E7</v>
      </c>
      <c r="F31" s="18" t="s">
        <v>144</v>
      </c>
      <c r="G31" s="18" t="s">
        <v>136</v>
      </c>
      <c r="H31" s="18" t="s">
        <v>26</v>
      </c>
      <c r="I31" s="18" t="s">
        <v>27</v>
      </c>
      <c r="J31" s="18" t="s">
        <v>137</v>
      </c>
      <c r="K31" s="18" t="s">
        <v>138</v>
      </c>
      <c r="L31" s="18" t="s">
        <v>26</v>
      </c>
      <c r="M31" s="18" t="s">
        <v>27</v>
      </c>
      <c r="N31" s="18" t="s">
        <v>151</v>
      </c>
      <c r="O31" s="18" t="s">
        <v>152</v>
      </c>
      <c r="P31" s="19" t="str">
        <f>+38 (097)4616703</f>
        <v>#ERROR!</v>
      </c>
      <c r="Q31" s="18" t="s">
        <v>139</v>
      </c>
      <c r="R31" s="18" t="s">
        <v>40</v>
      </c>
      <c r="S31" s="18" t="s">
        <v>153</v>
      </c>
      <c r="T31" s="20" t="s">
        <v>142</v>
      </c>
    </row>
    <row r="32">
      <c r="A32" s="12">
        <v>29.0</v>
      </c>
      <c r="B32" s="18" t="s">
        <v>154</v>
      </c>
      <c r="C32" s="18" t="s">
        <v>134</v>
      </c>
      <c r="D32" s="18" t="s">
        <v>23</v>
      </c>
      <c r="E32" s="18">
        <v>4.5199937E7</v>
      </c>
      <c r="F32" s="18" t="s">
        <v>144</v>
      </c>
      <c r="G32" s="18" t="s">
        <v>136</v>
      </c>
      <c r="H32" s="18" t="s">
        <v>26</v>
      </c>
      <c r="I32" s="18" t="s">
        <v>27</v>
      </c>
      <c r="J32" s="18" t="s">
        <v>137</v>
      </c>
      <c r="K32" s="18" t="s">
        <v>138</v>
      </c>
      <c r="L32" s="18" t="s">
        <v>26</v>
      </c>
      <c r="M32" s="18" t="s">
        <v>27</v>
      </c>
      <c r="N32" s="18" t="s">
        <v>155</v>
      </c>
      <c r="O32" s="18" t="s">
        <v>156</v>
      </c>
      <c r="P32" s="19" t="str">
        <f>+38 (097)4616703</f>
        <v>#ERROR!</v>
      </c>
      <c r="Q32" s="18" t="s">
        <v>139</v>
      </c>
      <c r="R32" s="18" t="s">
        <v>40</v>
      </c>
      <c r="S32" s="18" t="s">
        <v>157</v>
      </c>
      <c r="T32" s="20" t="s">
        <v>142</v>
      </c>
    </row>
    <row r="33">
      <c r="A33" s="12">
        <v>30.0</v>
      </c>
      <c r="B33" s="18" t="s">
        <v>158</v>
      </c>
      <c r="C33" s="18" t="s">
        <v>134</v>
      </c>
      <c r="D33" s="18" t="s">
        <v>23</v>
      </c>
      <c r="E33" s="18">
        <v>4.5199937E7</v>
      </c>
      <c r="F33" s="18" t="s">
        <v>144</v>
      </c>
      <c r="G33" s="18" t="s">
        <v>136</v>
      </c>
      <c r="H33" s="18" t="s">
        <v>26</v>
      </c>
      <c r="I33" s="18" t="s">
        <v>27</v>
      </c>
      <c r="J33" s="18" t="s">
        <v>137</v>
      </c>
      <c r="K33" s="18" t="s">
        <v>138</v>
      </c>
      <c r="L33" s="18" t="s">
        <v>26</v>
      </c>
      <c r="M33" s="18" t="s">
        <v>27</v>
      </c>
      <c r="N33" s="18" t="s">
        <v>159</v>
      </c>
      <c r="O33" s="18" t="s">
        <v>160</v>
      </c>
      <c r="P33" s="19" t="str">
        <f>+38 (097)4616703</f>
        <v>#ERROR!</v>
      </c>
      <c r="Q33" s="18" t="s">
        <v>139</v>
      </c>
      <c r="R33" s="18" t="s">
        <v>40</v>
      </c>
      <c r="S33" s="18" t="s">
        <v>161</v>
      </c>
      <c r="T33" s="20" t="s">
        <v>142</v>
      </c>
    </row>
    <row r="34">
      <c r="A34" s="12">
        <v>31.0</v>
      </c>
      <c r="B34" s="18" t="s">
        <v>162</v>
      </c>
      <c r="C34" s="18" t="s">
        <v>134</v>
      </c>
      <c r="D34" s="18" t="s">
        <v>23</v>
      </c>
      <c r="E34" s="18">
        <v>4.5199937E7</v>
      </c>
      <c r="F34" s="18" t="s">
        <v>163</v>
      </c>
      <c r="G34" s="18" t="s">
        <v>136</v>
      </c>
      <c r="H34" s="18" t="s">
        <v>26</v>
      </c>
      <c r="I34" s="18" t="s">
        <v>27</v>
      </c>
      <c r="J34" s="18" t="s">
        <v>137</v>
      </c>
      <c r="K34" s="18" t="s">
        <v>138</v>
      </c>
      <c r="L34" s="18" t="s">
        <v>26</v>
      </c>
      <c r="M34" s="18" t="s">
        <v>27</v>
      </c>
      <c r="N34" s="18" t="s">
        <v>164</v>
      </c>
      <c r="O34" s="18" t="s">
        <v>165</v>
      </c>
      <c r="P34" s="19" t="str">
        <f>+38 (097)4616703</f>
        <v>#ERROR!</v>
      </c>
      <c r="Q34" s="18" t="s">
        <v>139</v>
      </c>
      <c r="R34" s="18" t="s">
        <v>40</v>
      </c>
      <c r="S34" s="18" t="s">
        <v>166</v>
      </c>
      <c r="T34" s="20" t="s">
        <v>142</v>
      </c>
    </row>
    <row r="35">
      <c r="A35" s="12">
        <v>32.0</v>
      </c>
      <c r="B35" s="18" t="s">
        <v>167</v>
      </c>
      <c r="C35" s="18" t="s">
        <v>134</v>
      </c>
      <c r="D35" s="18" t="s">
        <v>77</v>
      </c>
      <c r="E35" s="18">
        <v>4.4098857E7</v>
      </c>
      <c r="F35" s="18" t="s">
        <v>168</v>
      </c>
      <c r="G35" s="18" t="s">
        <v>136</v>
      </c>
      <c r="H35" s="18" t="s">
        <v>26</v>
      </c>
      <c r="I35" s="18" t="s">
        <v>27</v>
      </c>
      <c r="J35" s="18" t="s">
        <v>137</v>
      </c>
      <c r="K35" s="18" t="s">
        <v>169</v>
      </c>
      <c r="L35" s="18" t="s">
        <v>26</v>
      </c>
      <c r="M35" s="18" t="s">
        <v>27</v>
      </c>
      <c r="N35" s="18" t="s">
        <v>137</v>
      </c>
      <c r="O35" s="18" t="s">
        <v>169</v>
      </c>
      <c r="P35" s="19" t="str">
        <f>+38(0464)42-52-54</f>
        <v>#ERROR!</v>
      </c>
      <c r="Q35" s="18" t="s">
        <v>170</v>
      </c>
      <c r="R35" s="18" t="s">
        <v>171</v>
      </c>
      <c r="S35" s="18" t="s">
        <v>141</v>
      </c>
      <c r="T35" s="20" t="s">
        <v>142</v>
      </c>
    </row>
    <row r="36">
      <c r="A36" s="12">
        <v>33.0</v>
      </c>
      <c r="B36" s="18" t="s">
        <v>172</v>
      </c>
      <c r="C36" s="18" t="s">
        <v>134</v>
      </c>
      <c r="D36" s="18" t="s">
        <v>77</v>
      </c>
      <c r="E36" s="18">
        <v>4.4098857E7</v>
      </c>
      <c r="F36" s="18" t="s">
        <v>168</v>
      </c>
      <c r="G36" s="18" t="s">
        <v>136</v>
      </c>
      <c r="H36" s="18" t="s">
        <v>26</v>
      </c>
      <c r="I36" s="18" t="s">
        <v>27</v>
      </c>
      <c r="J36" s="18" t="s">
        <v>137</v>
      </c>
      <c r="K36" s="18" t="s">
        <v>169</v>
      </c>
      <c r="L36" s="18" t="s">
        <v>26</v>
      </c>
      <c r="M36" s="18" t="s">
        <v>27</v>
      </c>
      <c r="N36" s="18" t="s">
        <v>147</v>
      </c>
      <c r="O36" s="18" t="s">
        <v>148</v>
      </c>
      <c r="P36" s="19" t="str">
        <f>+38(0464)42-52-54</f>
        <v>#ERROR!</v>
      </c>
      <c r="Q36" s="18" t="s">
        <v>170</v>
      </c>
      <c r="R36" s="18" t="s">
        <v>40</v>
      </c>
      <c r="S36" s="18" t="s">
        <v>149</v>
      </c>
      <c r="T36" s="20" t="s">
        <v>142</v>
      </c>
    </row>
    <row r="37">
      <c r="A37" s="12">
        <v>34.0</v>
      </c>
      <c r="B37" s="18" t="s">
        <v>173</v>
      </c>
      <c r="C37" s="18" t="s">
        <v>134</v>
      </c>
      <c r="D37" s="18" t="s">
        <v>77</v>
      </c>
      <c r="E37" s="18">
        <v>4.4098857E7</v>
      </c>
      <c r="F37" s="18" t="s">
        <v>168</v>
      </c>
      <c r="G37" s="18" t="s">
        <v>136</v>
      </c>
      <c r="H37" s="18" t="s">
        <v>26</v>
      </c>
      <c r="I37" s="18" t="s">
        <v>27</v>
      </c>
      <c r="J37" s="18" t="s">
        <v>137</v>
      </c>
      <c r="K37" s="18" t="s">
        <v>169</v>
      </c>
      <c r="L37" s="18" t="s">
        <v>26</v>
      </c>
      <c r="M37" s="18" t="s">
        <v>27</v>
      </c>
      <c r="N37" s="18" t="s">
        <v>159</v>
      </c>
      <c r="O37" s="18" t="s">
        <v>160</v>
      </c>
      <c r="P37" s="19" t="str">
        <f>+38(0464)42-52-54</f>
        <v>#ERROR!</v>
      </c>
      <c r="Q37" s="18" t="s">
        <v>170</v>
      </c>
      <c r="R37" s="18" t="s">
        <v>40</v>
      </c>
      <c r="S37" s="18" t="s">
        <v>161</v>
      </c>
      <c r="T37" s="20" t="s">
        <v>142</v>
      </c>
    </row>
    <row r="38">
      <c r="A38" s="12">
        <v>35.0</v>
      </c>
      <c r="B38" s="18" t="s">
        <v>174</v>
      </c>
      <c r="C38" s="18" t="s">
        <v>134</v>
      </c>
      <c r="D38" s="18" t="s">
        <v>77</v>
      </c>
      <c r="E38" s="18">
        <v>4.4098857E7</v>
      </c>
      <c r="F38" s="18" t="s">
        <v>168</v>
      </c>
      <c r="G38" s="18" t="s">
        <v>136</v>
      </c>
      <c r="H38" s="18" t="s">
        <v>26</v>
      </c>
      <c r="I38" s="18" t="s">
        <v>27</v>
      </c>
      <c r="J38" s="18" t="s">
        <v>137</v>
      </c>
      <c r="K38" s="18" t="s">
        <v>169</v>
      </c>
      <c r="L38" s="18" t="s">
        <v>26</v>
      </c>
      <c r="M38" s="18" t="s">
        <v>27</v>
      </c>
      <c r="N38" s="18" t="s">
        <v>151</v>
      </c>
      <c r="O38" s="18" t="s">
        <v>152</v>
      </c>
      <c r="P38" s="19" t="str">
        <f>+38(0464)42-52-54</f>
        <v>#ERROR!</v>
      </c>
      <c r="Q38" s="18" t="s">
        <v>170</v>
      </c>
      <c r="R38" s="18" t="s">
        <v>40</v>
      </c>
      <c r="S38" s="18" t="s">
        <v>153</v>
      </c>
      <c r="T38" s="20" t="s">
        <v>142</v>
      </c>
    </row>
    <row r="39">
      <c r="A39" s="12">
        <v>36.0</v>
      </c>
      <c r="B39" s="18" t="s">
        <v>175</v>
      </c>
      <c r="C39" s="18" t="s">
        <v>134</v>
      </c>
      <c r="D39" s="18" t="s">
        <v>77</v>
      </c>
      <c r="E39" s="18">
        <v>4.4098857E7</v>
      </c>
      <c r="F39" s="18" t="s">
        <v>168</v>
      </c>
      <c r="G39" s="18" t="s">
        <v>136</v>
      </c>
      <c r="H39" s="18" t="s">
        <v>26</v>
      </c>
      <c r="I39" s="18" t="s">
        <v>27</v>
      </c>
      <c r="J39" s="18" t="s">
        <v>137</v>
      </c>
      <c r="K39" s="18" t="s">
        <v>169</v>
      </c>
      <c r="L39" s="18" t="s">
        <v>26</v>
      </c>
      <c r="M39" s="18" t="s">
        <v>27</v>
      </c>
      <c r="N39" s="18" t="s">
        <v>155</v>
      </c>
      <c r="O39" s="18" t="s">
        <v>156</v>
      </c>
      <c r="P39" s="19" t="str">
        <f>+38(0464)42-52-54</f>
        <v>#ERROR!</v>
      </c>
      <c r="Q39" s="18" t="s">
        <v>170</v>
      </c>
      <c r="R39" s="18" t="s">
        <v>40</v>
      </c>
      <c r="S39" s="18" t="s">
        <v>157</v>
      </c>
      <c r="T39" s="20" t="s">
        <v>142</v>
      </c>
    </row>
    <row r="40">
      <c r="A40" s="12">
        <v>37.0</v>
      </c>
      <c r="B40" s="18" t="s">
        <v>176</v>
      </c>
      <c r="C40" s="18" t="s">
        <v>134</v>
      </c>
      <c r="D40" s="18" t="s">
        <v>77</v>
      </c>
      <c r="E40" s="18">
        <v>4.4098857E7</v>
      </c>
      <c r="F40" s="18" t="s">
        <v>168</v>
      </c>
      <c r="G40" s="18" t="s">
        <v>136</v>
      </c>
      <c r="H40" s="18" t="s">
        <v>26</v>
      </c>
      <c r="I40" s="18" t="s">
        <v>27</v>
      </c>
      <c r="J40" s="18" t="s">
        <v>137</v>
      </c>
      <c r="K40" s="18" t="s">
        <v>169</v>
      </c>
      <c r="L40" s="18" t="s">
        <v>26</v>
      </c>
      <c r="M40" s="18" t="s">
        <v>27</v>
      </c>
      <c r="N40" s="18" t="s">
        <v>177</v>
      </c>
      <c r="O40" s="18" t="s">
        <v>178</v>
      </c>
      <c r="P40" s="19" t="str">
        <f>+38(0464)42-52-54</f>
        <v>#ERROR!</v>
      </c>
      <c r="Q40" s="18" t="s">
        <v>170</v>
      </c>
      <c r="R40" s="18" t="s">
        <v>40</v>
      </c>
      <c r="S40" s="18" t="s">
        <v>179</v>
      </c>
      <c r="T40" s="20" t="s">
        <v>142</v>
      </c>
    </row>
    <row r="41">
      <c r="A41" s="12">
        <v>38.0</v>
      </c>
      <c r="B41" s="18" t="s">
        <v>180</v>
      </c>
      <c r="C41" s="18" t="s">
        <v>134</v>
      </c>
      <c r="D41" s="18" t="s">
        <v>122</v>
      </c>
      <c r="E41" s="18">
        <v>2.4556765E7</v>
      </c>
      <c r="F41" s="18" t="s">
        <v>181</v>
      </c>
      <c r="G41" s="18" t="s">
        <v>25</v>
      </c>
      <c r="H41" s="18" t="s">
        <v>26</v>
      </c>
      <c r="I41" s="18" t="s">
        <v>27</v>
      </c>
      <c r="J41" s="18" t="s">
        <v>137</v>
      </c>
      <c r="K41" s="18" t="s">
        <v>182</v>
      </c>
      <c r="L41" s="18" t="s">
        <v>26</v>
      </c>
      <c r="M41" s="18" t="s">
        <v>27</v>
      </c>
      <c r="N41" s="18" t="s">
        <v>137</v>
      </c>
      <c r="O41" s="18" t="s">
        <v>182</v>
      </c>
      <c r="P41" s="19" t="str">
        <f>+38(0464)42-52-54</f>
        <v>#ERROR!</v>
      </c>
      <c r="Q41" s="18" t="s">
        <v>183</v>
      </c>
      <c r="R41" s="18" t="s">
        <v>171</v>
      </c>
      <c r="S41" s="18" t="s">
        <v>141</v>
      </c>
      <c r="T41" s="20" t="s">
        <v>142</v>
      </c>
    </row>
    <row r="42">
      <c r="A42" s="12">
        <v>39.0</v>
      </c>
      <c r="B42" s="18" t="s">
        <v>184</v>
      </c>
      <c r="C42" s="18" t="s">
        <v>134</v>
      </c>
      <c r="D42" s="18" t="s">
        <v>128</v>
      </c>
      <c r="E42" s="18">
        <v>5530205.0</v>
      </c>
      <c r="F42" s="18" t="s">
        <v>185</v>
      </c>
      <c r="G42" s="18" t="s">
        <v>25</v>
      </c>
      <c r="H42" s="18" t="s">
        <v>26</v>
      </c>
      <c r="I42" s="18" t="s">
        <v>27</v>
      </c>
      <c r="J42" s="18" t="s">
        <v>137</v>
      </c>
      <c r="K42" s="18" t="s">
        <v>186</v>
      </c>
      <c r="L42" s="18" t="s">
        <v>26</v>
      </c>
      <c r="M42" s="18" t="s">
        <v>27</v>
      </c>
      <c r="N42" s="18" t="s">
        <v>137</v>
      </c>
      <c r="O42" s="18" t="s">
        <v>187</v>
      </c>
      <c r="P42" s="19" t="str">
        <f>+38 (0464)4 25 535</f>
        <v>#ERROR!</v>
      </c>
      <c r="Q42" s="18" t="s">
        <v>188</v>
      </c>
      <c r="R42" s="18" t="s">
        <v>171</v>
      </c>
      <c r="S42" s="18" t="s">
        <v>141</v>
      </c>
      <c r="T42" s="20" t="s">
        <v>142</v>
      </c>
    </row>
    <row r="43">
      <c r="A43" s="12">
        <v>40.0</v>
      </c>
      <c r="B43" s="23" t="s">
        <v>189</v>
      </c>
      <c r="C43" s="24" t="s">
        <v>190</v>
      </c>
      <c r="D43" s="24" t="s">
        <v>23</v>
      </c>
      <c r="E43" s="24">
        <v>4.2970951E7</v>
      </c>
      <c r="F43" s="24" t="s">
        <v>191</v>
      </c>
      <c r="G43" s="24" t="s">
        <v>25</v>
      </c>
      <c r="H43" s="24" t="s">
        <v>26</v>
      </c>
      <c r="I43" s="24" t="s">
        <v>27</v>
      </c>
      <c r="J43" s="24" t="s">
        <v>192</v>
      </c>
      <c r="K43" s="24" t="s">
        <v>193</v>
      </c>
      <c r="L43" s="24" t="s">
        <v>26</v>
      </c>
      <c r="M43" s="24" t="s">
        <v>27</v>
      </c>
      <c r="N43" s="24" t="s">
        <v>192</v>
      </c>
      <c r="O43" s="24" t="s">
        <v>194</v>
      </c>
      <c r="P43" s="24">
        <v>9.76919195E8</v>
      </c>
      <c r="Q43" s="24" t="s">
        <v>195</v>
      </c>
      <c r="R43" s="24" t="s">
        <v>40</v>
      </c>
      <c r="S43" s="24" t="s">
        <v>196</v>
      </c>
      <c r="T43" s="25" t="s">
        <v>142</v>
      </c>
    </row>
    <row r="44">
      <c r="A44" s="12">
        <v>41.0</v>
      </c>
      <c r="B44" s="26" t="s">
        <v>197</v>
      </c>
      <c r="C44" s="27" t="s">
        <v>190</v>
      </c>
      <c r="D44" s="27" t="s">
        <v>23</v>
      </c>
      <c r="E44" s="27">
        <v>4.2970951E7</v>
      </c>
      <c r="F44" s="24" t="s">
        <v>191</v>
      </c>
      <c r="G44" s="27" t="s">
        <v>25</v>
      </c>
      <c r="H44" s="27" t="s">
        <v>26</v>
      </c>
      <c r="I44" s="27" t="s">
        <v>27</v>
      </c>
      <c r="J44" s="24" t="s">
        <v>192</v>
      </c>
      <c r="K44" s="24" t="s">
        <v>193</v>
      </c>
      <c r="L44" s="27" t="s">
        <v>26</v>
      </c>
      <c r="M44" s="27" t="s">
        <v>27</v>
      </c>
      <c r="N44" s="27" t="s">
        <v>198</v>
      </c>
      <c r="O44" s="27" t="s">
        <v>199</v>
      </c>
      <c r="P44" s="24">
        <v>9.76919195E8</v>
      </c>
      <c r="Q44" s="24" t="s">
        <v>195</v>
      </c>
      <c r="R44" s="27" t="s">
        <v>40</v>
      </c>
      <c r="S44" s="27" t="s">
        <v>200</v>
      </c>
      <c r="T44" s="25" t="s">
        <v>142</v>
      </c>
    </row>
    <row r="45">
      <c r="A45" s="12">
        <v>42.0</v>
      </c>
      <c r="B45" s="26" t="s">
        <v>201</v>
      </c>
      <c r="C45" s="27" t="s">
        <v>190</v>
      </c>
      <c r="D45" s="27" t="s">
        <v>23</v>
      </c>
      <c r="E45" s="27">
        <v>4.2970951E7</v>
      </c>
      <c r="F45" s="24" t="s">
        <v>191</v>
      </c>
      <c r="G45" s="27" t="s">
        <v>25</v>
      </c>
      <c r="H45" s="27" t="s">
        <v>26</v>
      </c>
      <c r="I45" s="27" t="s">
        <v>27</v>
      </c>
      <c r="J45" s="27" t="s">
        <v>192</v>
      </c>
      <c r="K45" s="27" t="s">
        <v>193</v>
      </c>
      <c r="L45" s="27" t="s">
        <v>26</v>
      </c>
      <c r="M45" s="27" t="s">
        <v>27</v>
      </c>
      <c r="N45" s="27" t="s">
        <v>202</v>
      </c>
      <c r="O45" s="27" t="s">
        <v>203</v>
      </c>
      <c r="P45" s="24">
        <v>9.76919195E8</v>
      </c>
      <c r="Q45" s="24" t="s">
        <v>195</v>
      </c>
      <c r="R45" s="27" t="s">
        <v>40</v>
      </c>
      <c r="S45" s="27" t="s">
        <v>204</v>
      </c>
      <c r="T45" s="25" t="s">
        <v>142</v>
      </c>
    </row>
    <row r="46">
      <c r="A46" s="12">
        <v>43.0</v>
      </c>
      <c r="B46" s="26" t="s">
        <v>205</v>
      </c>
      <c r="C46" s="27" t="s">
        <v>190</v>
      </c>
      <c r="D46" s="27" t="s">
        <v>23</v>
      </c>
      <c r="E46" s="27">
        <v>4.2970951E7</v>
      </c>
      <c r="F46" s="24" t="s">
        <v>191</v>
      </c>
      <c r="G46" s="27" t="s">
        <v>25</v>
      </c>
      <c r="H46" s="27" t="s">
        <v>26</v>
      </c>
      <c r="I46" s="27" t="s">
        <v>27</v>
      </c>
      <c r="J46" s="27" t="s">
        <v>192</v>
      </c>
      <c r="K46" s="27" t="s">
        <v>193</v>
      </c>
      <c r="L46" s="27" t="s">
        <v>26</v>
      </c>
      <c r="M46" s="27" t="s">
        <v>27</v>
      </c>
      <c r="N46" s="27" t="s">
        <v>206</v>
      </c>
      <c r="O46" s="27" t="s">
        <v>207</v>
      </c>
      <c r="P46" s="24">
        <v>9.76919195E8</v>
      </c>
      <c r="Q46" s="24" t="s">
        <v>195</v>
      </c>
      <c r="R46" s="27" t="s">
        <v>40</v>
      </c>
      <c r="S46" s="27" t="s">
        <v>208</v>
      </c>
      <c r="T46" s="25" t="s">
        <v>142</v>
      </c>
    </row>
    <row r="47">
      <c r="A47" s="12">
        <v>44.0</v>
      </c>
      <c r="B47" s="26" t="s">
        <v>209</v>
      </c>
      <c r="C47" s="27" t="s">
        <v>190</v>
      </c>
      <c r="D47" s="27" t="s">
        <v>23</v>
      </c>
      <c r="E47" s="27">
        <v>4.2970951E7</v>
      </c>
      <c r="F47" s="24" t="s">
        <v>191</v>
      </c>
      <c r="G47" s="27" t="s">
        <v>25</v>
      </c>
      <c r="H47" s="27" t="s">
        <v>26</v>
      </c>
      <c r="I47" s="27" t="s">
        <v>27</v>
      </c>
      <c r="J47" s="27" t="s">
        <v>192</v>
      </c>
      <c r="K47" s="27" t="s">
        <v>193</v>
      </c>
      <c r="L47" s="27" t="s">
        <v>26</v>
      </c>
      <c r="M47" s="27" t="s">
        <v>27</v>
      </c>
      <c r="N47" s="27" t="s">
        <v>210</v>
      </c>
      <c r="O47" s="27" t="s">
        <v>211</v>
      </c>
      <c r="P47" s="24">
        <v>9.76919195E8</v>
      </c>
      <c r="Q47" s="24" t="s">
        <v>195</v>
      </c>
      <c r="R47" s="27" t="s">
        <v>40</v>
      </c>
      <c r="S47" s="27" t="s">
        <v>212</v>
      </c>
      <c r="T47" s="25" t="s">
        <v>142</v>
      </c>
    </row>
    <row r="48">
      <c r="A48" s="12">
        <v>45.0</v>
      </c>
      <c r="B48" s="26" t="s">
        <v>213</v>
      </c>
      <c r="C48" s="27" t="s">
        <v>190</v>
      </c>
      <c r="D48" s="27" t="s">
        <v>214</v>
      </c>
      <c r="E48" s="27">
        <v>3081565.0</v>
      </c>
      <c r="F48" s="27" t="s">
        <v>215</v>
      </c>
      <c r="G48" s="27" t="s">
        <v>25</v>
      </c>
      <c r="H48" s="27" t="s">
        <v>26</v>
      </c>
      <c r="I48" s="27" t="s">
        <v>27</v>
      </c>
      <c r="J48" s="27" t="s">
        <v>216</v>
      </c>
      <c r="K48" s="27" t="s">
        <v>217</v>
      </c>
      <c r="L48" s="27" t="s">
        <v>26</v>
      </c>
      <c r="M48" s="27" t="s">
        <v>27</v>
      </c>
      <c r="N48" s="27" t="s">
        <v>218</v>
      </c>
      <c r="O48" s="27" t="s">
        <v>193</v>
      </c>
      <c r="P48" s="27">
        <v>6.73922976E8</v>
      </c>
      <c r="Q48" s="28" t="s">
        <v>219</v>
      </c>
      <c r="R48" s="27" t="s">
        <v>81</v>
      </c>
      <c r="S48" s="27" t="s">
        <v>196</v>
      </c>
      <c r="T48" s="25" t="s">
        <v>142</v>
      </c>
    </row>
    <row r="49">
      <c r="A49" s="12">
        <v>46.0</v>
      </c>
      <c r="B49" s="26" t="s">
        <v>220</v>
      </c>
      <c r="C49" s="27" t="s">
        <v>190</v>
      </c>
      <c r="D49" s="27" t="s">
        <v>77</v>
      </c>
      <c r="E49" s="27">
        <v>3081565.0</v>
      </c>
      <c r="F49" s="27" t="s">
        <v>215</v>
      </c>
      <c r="G49" s="27" t="s">
        <v>25</v>
      </c>
      <c r="H49" s="27" t="s">
        <v>26</v>
      </c>
      <c r="I49" s="27" t="s">
        <v>27</v>
      </c>
      <c r="J49" s="27" t="s">
        <v>216</v>
      </c>
      <c r="K49" s="27" t="s">
        <v>217</v>
      </c>
      <c r="L49" s="27" t="s">
        <v>26</v>
      </c>
      <c r="M49" s="27" t="s">
        <v>27</v>
      </c>
      <c r="N49" s="27" t="s">
        <v>206</v>
      </c>
      <c r="O49" s="27" t="s">
        <v>221</v>
      </c>
      <c r="P49" s="27">
        <v>9.56790587E8</v>
      </c>
      <c r="Q49" s="27" t="s">
        <v>222</v>
      </c>
      <c r="R49" s="27" t="s">
        <v>81</v>
      </c>
      <c r="S49" s="27" t="s">
        <v>208</v>
      </c>
      <c r="T49" s="25" t="s">
        <v>142</v>
      </c>
    </row>
    <row r="50">
      <c r="A50" s="12">
        <v>47.0</v>
      </c>
      <c r="B50" s="26" t="s">
        <v>223</v>
      </c>
      <c r="C50" s="27" t="s">
        <v>190</v>
      </c>
      <c r="D50" s="27" t="s">
        <v>77</v>
      </c>
      <c r="E50" s="27">
        <v>3081565.0</v>
      </c>
      <c r="F50" s="27" t="s">
        <v>215</v>
      </c>
      <c r="G50" s="27" t="s">
        <v>25</v>
      </c>
      <c r="H50" s="27" t="s">
        <v>26</v>
      </c>
      <c r="I50" s="27" t="s">
        <v>27</v>
      </c>
      <c r="J50" s="27" t="s">
        <v>216</v>
      </c>
      <c r="K50" s="27" t="s">
        <v>217</v>
      </c>
      <c r="L50" s="27" t="s">
        <v>26</v>
      </c>
      <c r="M50" s="27" t="s">
        <v>27</v>
      </c>
      <c r="N50" s="27" t="s">
        <v>202</v>
      </c>
      <c r="O50" s="27" t="s">
        <v>203</v>
      </c>
      <c r="P50" s="27">
        <v>9.69828519E8</v>
      </c>
      <c r="Q50" s="27" t="s">
        <v>222</v>
      </c>
      <c r="R50" s="27" t="s">
        <v>81</v>
      </c>
      <c r="S50" s="27" t="s">
        <v>204</v>
      </c>
      <c r="T50" s="25" t="s">
        <v>142</v>
      </c>
    </row>
    <row r="51">
      <c r="A51" s="12">
        <v>48.0</v>
      </c>
      <c r="B51" s="26" t="s">
        <v>224</v>
      </c>
      <c r="C51" s="27" t="s">
        <v>190</v>
      </c>
      <c r="D51" s="27" t="s">
        <v>77</v>
      </c>
      <c r="E51" s="27">
        <v>3081565.0</v>
      </c>
      <c r="F51" s="27" t="s">
        <v>215</v>
      </c>
      <c r="G51" s="27" t="s">
        <v>25</v>
      </c>
      <c r="H51" s="27" t="s">
        <v>26</v>
      </c>
      <c r="I51" s="27" t="s">
        <v>27</v>
      </c>
      <c r="J51" s="27" t="s">
        <v>216</v>
      </c>
      <c r="K51" s="27" t="s">
        <v>217</v>
      </c>
      <c r="L51" s="27" t="s">
        <v>26</v>
      </c>
      <c r="M51" s="27" t="s">
        <v>27</v>
      </c>
      <c r="N51" s="27" t="s">
        <v>225</v>
      </c>
      <c r="O51" s="27" t="s">
        <v>226</v>
      </c>
      <c r="P51" s="27">
        <v>9.58171563E8</v>
      </c>
      <c r="Q51" s="27" t="s">
        <v>222</v>
      </c>
      <c r="R51" s="27" t="s">
        <v>81</v>
      </c>
      <c r="S51" s="27" t="s">
        <v>227</v>
      </c>
      <c r="T51" s="25" t="s">
        <v>142</v>
      </c>
    </row>
    <row r="52">
      <c r="A52" s="12">
        <v>49.0</v>
      </c>
      <c r="B52" s="26" t="s">
        <v>228</v>
      </c>
      <c r="C52" s="27" t="s">
        <v>190</v>
      </c>
      <c r="D52" s="27" t="s">
        <v>214</v>
      </c>
      <c r="E52" s="27">
        <v>3081565.0</v>
      </c>
      <c r="F52" s="27" t="s">
        <v>215</v>
      </c>
      <c r="G52" s="27" t="s">
        <v>25</v>
      </c>
      <c r="H52" s="27" t="s">
        <v>26</v>
      </c>
      <c r="I52" s="27" t="s">
        <v>27</v>
      </c>
      <c r="J52" s="27" t="s">
        <v>216</v>
      </c>
      <c r="K52" s="27" t="s">
        <v>217</v>
      </c>
      <c r="L52" s="27" t="s">
        <v>26</v>
      </c>
      <c r="M52" s="27" t="s">
        <v>27</v>
      </c>
      <c r="N52" s="27" t="s">
        <v>229</v>
      </c>
      <c r="O52" s="27" t="s">
        <v>230</v>
      </c>
      <c r="P52" s="27">
        <v>6.73922976E8</v>
      </c>
      <c r="Q52" s="27" t="s">
        <v>222</v>
      </c>
      <c r="R52" s="27" t="s">
        <v>81</v>
      </c>
      <c r="S52" s="27" t="s">
        <v>231</v>
      </c>
      <c r="T52" s="25" t="s">
        <v>142</v>
      </c>
    </row>
    <row r="53">
      <c r="A53" s="12">
        <v>50.0</v>
      </c>
      <c r="B53" s="26" t="s">
        <v>232</v>
      </c>
      <c r="C53" s="27" t="s">
        <v>190</v>
      </c>
      <c r="D53" s="27" t="s">
        <v>214</v>
      </c>
      <c r="E53" s="27">
        <v>3081565.0</v>
      </c>
      <c r="F53" s="27" t="s">
        <v>215</v>
      </c>
      <c r="G53" s="27" t="s">
        <v>25</v>
      </c>
      <c r="H53" s="27" t="s">
        <v>26</v>
      </c>
      <c r="I53" s="27" t="s">
        <v>27</v>
      </c>
      <c r="J53" s="27" t="s">
        <v>216</v>
      </c>
      <c r="K53" s="27" t="s">
        <v>217</v>
      </c>
      <c r="L53" s="27" t="s">
        <v>26</v>
      </c>
      <c r="M53" s="27" t="s">
        <v>27</v>
      </c>
      <c r="N53" s="27" t="s">
        <v>198</v>
      </c>
      <c r="O53" s="27" t="s">
        <v>199</v>
      </c>
      <c r="P53" s="27">
        <v>9.87996188E8</v>
      </c>
      <c r="Q53" s="27" t="s">
        <v>222</v>
      </c>
      <c r="R53" s="27" t="s">
        <v>81</v>
      </c>
      <c r="S53" s="27" t="s">
        <v>200</v>
      </c>
      <c r="T53" s="25" t="s">
        <v>142</v>
      </c>
    </row>
    <row r="54">
      <c r="A54" s="12">
        <v>51.0</v>
      </c>
      <c r="B54" s="26" t="s">
        <v>233</v>
      </c>
      <c r="C54" s="27" t="s">
        <v>190</v>
      </c>
      <c r="D54" s="27" t="s">
        <v>214</v>
      </c>
      <c r="E54" s="27">
        <v>3081565.0</v>
      </c>
      <c r="F54" s="27" t="s">
        <v>215</v>
      </c>
      <c r="G54" s="27" t="s">
        <v>25</v>
      </c>
      <c r="H54" s="27" t="s">
        <v>26</v>
      </c>
      <c r="I54" s="27" t="s">
        <v>27</v>
      </c>
      <c r="J54" s="27" t="s">
        <v>216</v>
      </c>
      <c r="K54" s="27" t="s">
        <v>217</v>
      </c>
      <c r="L54" s="27" t="s">
        <v>26</v>
      </c>
      <c r="M54" s="27" t="s">
        <v>27</v>
      </c>
      <c r="N54" s="27" t="s">
        <v>210</v>
      </c>
      <c r="O54" s="27" t="s">
        <v>211</v>
      </c>
      <c r="P54" s="27">
        <v>9.31411395E8</v>
      </c>
      <c r="Q54" s="27" t="s">
        <v>222</v>
      </c>
      <c r="R54" s="27" t="s">
        <v>81</v>
      </c>
      <c r="S54" s="27" t="s">
        <v>212</v>
      </c>
      <c r="T54" s="25" t="s">
        <v>142</v>
      </c>
    </row>
    <row r="55">
      <c r="A55" s="12">
        <v>52.0</v>
      </c>
      <c r="B55" s="26" t="s">
        <v>234</v>
      </c>
      <c r="C55" s="27" t="s">
        <v>190</v>
      </c>
      <c r="D55" s="27" t="s">
        <v>214</v>
      </c>
      <c r="E55" s="27">
        <v>3081565.0</v>
      </c>
      <c r="F55" s="27" t="s">
        <v>215</v>
      </c>
      <c r="G55" s="27" t="s">
        <v>25</v>
      </c>
      <c r="H55" s="27" t="s">
        <v>26</v>
      </c>
      <c r="I55" s="27" t="s">
        <v>27</v>
      </c>
      <c r="J55" s="27" t="s">
        <v>216</v>
      </c>
      <c r="K55" s="27" t="s">
        <v>217</v>
      </c>
      <c r="L55" s="27" t="s">
        <v>26</v>
      </c>
      <c r="M55" s="27" t="s">
        <v>27</v>
      </c>
      <c r="N55" s="27" t="s">
        <v>235</v>
      </c>
      <c r="O55" s="27" t="s">
        <v>236</v>
      </c>
      <c r="P55" s="27">
        <v>9.31411395E8</v>
      </c>
      <c r="Q55" s="27" t="s">
        <v>222</v>
      </c>
      <c r="R55" s="27" t="s">
        <v>81</v>
      </c>
      <c r="S55" s="27" t="s">
        <v>237</v>
      </c>
      <c r="T55" s="25" t="s">
        <v>142</v>
      </c>
    </row>
    <row r="56">
      <c r="A56" s="12">
        <v>53.0</v>
      </c>
      <c r="B56" s="26" t="s">
        <v>238</v>
      </c>
      <c r="C56" s="27" t="s">
        <v>190</v>
      </c>
      <c r="D56" s="27" t="s">
        <v>128</v>
      </c>
      <c r="E56" s="27">
        <v>3.6131145E7</v>
      </c>
      <c r="F56" s="27" t="s">
        <v>239</v>
      </c>
      <c r="G56" s="27" t="s">
        <v>25</v>
      </c>
      <c r="H56" s="27" t="s">
        <v>26</v>
      </c>
      <c r="I56" s="27" t="s">
        <v>27</v>
      </c>
      <c r="J56" s="27" t="s">
        <v>216</v>
      </c>
      <c r="K56" s="27" t="s">
        <v>240</v>
      </c>
      <c r="L56" s="27" t="s">
        <v>26</v>
      </c>
      <c r="M56" s="27" t="s">
        <v>27</v>
      </c>
      <c r="N56" s="27" t="s">
        <v>216</v>
      </c>
      <c r="O56" s="27" t="s">
        <v>240</v>
      </c>
      <c r="P56" s="27">
        <v>9.69529448E8</v>
      </c>
      <c r="Q56" s="27" t="s">
        <v>241</v>
      </c>
      <c r="R56" s="27" t="s">
        <v>40</v>
      </c>
      <c r="S56" s="27" t="s">
        <v>242</v>
      </c>
      <c r="T56" s="25" t="s">
        <v>142</v>
      </c>
    </row>
    <row r="57">
      <c r="A57" s="12">
        <v>54.0</v>
      </c>
      <c r="B57" s="29" t="s">
        <v>243</v>
      </c>
      <c r="C57" s="29" t="s">
        <v>244</v>
      </c>
      <c r="D57" s="29" t="s">
        <v>23</v>
      </c>
      <c r="E57" s="29">
        <v>5534769.0</v>
      </c>
      <c r="F57" s="29" t="s">
        <v>245</v>
      </c>
      <c r="G57" s="29" t="s">
        <v>25</v>
      </c>
      <c r="H57" s="29" t="s">
        <v>26</v>
      </c>
      <c r="I57" s="29" t="s">
        <v>27</v>
      </c>
      <c r="J57" s="29" t="s">
        <v>246</v>
      </c>
      <c r="K57" s="29" t="s">
        <v>247</v>
      </c>
      <c r="L57" s="29" t="s">
        <v>26</v>
      </c>
      <c r="M57" s="29" t="s">
        <v>27</v>
      </c>
      <c r="N57" s="29" t="s">
        <v>246</v>
      </c>
      <c r="O57" s="29" t="s">
        <v>248</v>
      </c>
      <c r="P57" s="30" t="str">
        <f>+38(096)173-20-43</f>
        <v>#ERROR!</v>
      </c>
      <c r="Q57" s="29" t="s">
        <v>249</v>
      </c>
      <c r="R57" s="29" t="s">
        <v>34</v>
      </c>
      <c r="S57" s="29" t="s">
        <v>250</v>
      </c>
      <c r="T57" s="31"/>
    </row>
    <row r="58">
      <c r="A58" s="12">
        <v>55.0</v>
      </c>
      <c r="B58" s="29" t="s">
        <v>251</v>
      </c>
      <c r="C58" s="29" t="s">
        <v>244</v>
      </c>
      <c r="D58" s="29" t="s">
        <v>23</v>
      </c>
      <c r="E58" s="29">
        <v>5534769.0</v>
      </c>
      <c r="F58" s="29" t="s">
        <v>245</v>
      </c>
      <c r="G58" s="29" t="s">
        <v>25</v>
      </c>
      <c r="H58" s="29" t="s">
        <v>26</v>
      </c>
      <c r="I58" s="29" t="s">
        <v>27</v>
      </c>
      <c r="J58" s="29" t="s">
        <v>246</v>
      </c>
      <c r="K58" s="29" t="s">
        <v>247</v>
      </c>
      <c r="L58" s="29" t="s">
        <v>26</v>
      </c>
      <c r="M58" s="29" t="s">
        <v>27</v>
      </c>
      <c r="N58" s="29" t="s">
        <v>252</v>
      </c>
      <c r="O58" s="29" t="s">
        <v>253</v>
      </c>
      <c r="P58" s="30" t="str">
        <f>+38(096)173-20-43</f>
        <v>#ERROR!</v>
      </c>
      <c r="Q58" s="29" t="s">
        <v>249</v>
      </c>
      <c r="R58" s="29" t="s">
        <v>40</v>
      </c>
      <c r="S58" s="29" t="s">
        <v>254</v>
      </c>
      <c r="T58" s="31"/>
    </row>
    <row r="59">
      <c r="A59" s="12">
        <v>56.0</v>
      </c>
      <c r="B59" s="29" t="s">
        <v>255</v>
      </c>
      <c r="C59" s="29" t="s">
        <v>244</v>
      </c>
      <c r="D59" s="29" t="s">
        <v>23</v>
      </c>
      <c r="E59" s="29">
        <v>5534769.0</v>
      </c>
      <c r="F59" s="29" t="s">
        <v>245</v>
      </c>
      <c r="G59" s="29" t="s">
        <v>25</v>
      </c>
      <c r="H59" s="29" t="s">
        <v>26</v>
      </c>
      <c r="I59" s="29" t="s">
        <v>27</v>
      </c>
      <c r="J59" s="29" t="s">
        <v>246</v>
      </c>
      <c r="K59" s="29" t="s">
        <v>247</v>
      </c>
      <c r="L59" s="29" t="s">
        <v>26</v>
      </c>
      <c r="M59" s="29" t="s">
        <v>27</v>
      </c>
      <c r="N59" s="29" t="s">
        <v>256</v>
      </c>
      <c r="O59" s="29" t="s">
        <v>257</v>
      </c>
      <c r="P59" s="30" t="str">
        <f>+38(096)173-20-43</f>
        <v>#ERROR!</v>
      </c>
      <c r="Q59" s="29" t="s">
        <v>249</v>
      </c>
      <c r="R59" s="29" t="s">
        <v>40</v>
      </c>
      <c r="S59" s="29" t="s">
        <v>258</v>
      </c>
      <c r="T59" s="31"/>
    </row>
    <row r="60">
      <c r="A60" s="12">
        <v>57.0</v>
      </c>
      <c r="B60" s="29" t="s">
        <v>259</v>
      </c>
      <c r="C60" s="29" t="s">
        <v>244</v>
      </c>
      <c r="D60" s="29" t="s">
        <v>23</v>
      </c>
      <c r="E60" s="29">
        <v>5534769.0</v>
      </c>
      <c r="F60" s="29" t="s">
        <v>245</v>
      </c>
      <c r="G60" s="29" t="s">
        <v>25</v>
      </c>
      <c r="H60" s="29" t="s">
        <v>26</v>
      </c>
      <c r="I60" s="29" t="s">
        <v>27</v>
      </c>
      <c r="J60" s="29" t="s">
        <v>246</v>
      </c>
      <c r="K60" s="29" t="s">
        <v>247</v>
      </c>
      <c r="L60" s="29" t="s">
        <v>26</v>
      </c>
      <c r="M60" s="29" t="s">
        <v>27</v>
      </c>
      <c r="N60" s="29" t="s">
        <v>260</v>
      </c>
      <c r="O60" s="29" t="s">
        <v>261</v>
      </c>
      <c r="P60" s="30" t="str">
        <f>+38(096)173-20-43</f>
        <v>#ERROR!</v>
      </c>
      <c r="Q60" s="29" t="s">
        <v>249</v>
      </c>
      <c r="R60" s="29" t="s">
        <v>40</v>
      </c>
      <c r="S60" s="29" t="s">
        <v>262</v>
      </c>
      <c r="T60" s="31"/>
    </row>
    <row r="61">
      <c r="A61" s="12">
        <v>58.0</v>
      </c>
      <c r="B61" s="29" t="s">
        <v>263</v>
      </c>
      <c r="C61" s="29" t="s">
        <v>244</v>
      </c>
      <c r="D61" s="29" t="s">
        <v>23</v>
      </c>
      <c r="E61" s="29">
        <v>5534769.0</v>
      </c>
      <c r="F61" s="29" t="s">
        <v>245</v>
      </c>
      <c r="G61" s="29" t="s">
        <v>25</v>
      </c>
      <c r="H61" s="29" t="s">
        <v>26</v>
      </c>
      <c r="I61" s="29" t="s">
        <v>27</v>
      </c>
      <c r="J61" s="29" t="s">
        <v>246</v>
      </c>
      <c r="K61" s="29" t="s">
        <v>247</v>
      </c>
      <c r="L61" s="29" t="s">
        <v>26</v>
      </c>
      <c r="M61" s="29" t="s">
        <v>27</v>
      </c>
      <c r="N61" s="29" t="s">
        <v>264</v>
      </c>
      <c r="O61" s="29" t="s">
        <v>265</v>
      </c>
      <c r="P61" s="30" t="str">
        <f>+38(096)173-20-43</f>
        <v>#ERROR!</v>
      </c>
      <c r="Q61" s="29" t="s">
        <v>249</v>
      </c>
      <c r="R61" s="29" t="s">
        <v>40</v>
      </c>
      <c r="S61" s="29" t="s">
        <v>266</v>
      </c>
      <c r="T61" s="31"/>
    </row>
    <row r="62">
      <c r="A62" s="12">
        <v>59.0</v>
      </c>
      <c r="B62" s="29" t="s">
        <v>267</v>
      </c>
      <c r="C62" s="29" t="s">
        <v>244</v>
      </c>
      <c r="D62" s="29" t="s">
        <v>23</v>
      </c>
      <c r="E62" s="29">
        <v>5534769.0</v>
      </c>
      <c r="F62" s="29" t="s">
        <v>245</v>
      </c>
      <c r="G62" s="29" t="s">
        <v>25</v>
      </c>
      <c r="H62" s="29" t="s">
        <v>26</v>
      </c>
      <c r="I62" s="29" t="s">
        <v>27</v>
      </c>
      <c r="J62" s="29" t="s">
        <v>246</v>
      </c>
      <c r="K62" s="29" t="s">
        <v>247</v>
      </c>
      <c r="L62" s="29" t="s">
        <v>26</v>
      </c>
      <c r="M62" s="29" t="s">
        <v>27</v>
      </c>
      <c r="N62" s="29" t="s">
        <v>268</v>
      </c>
      <c r="O62" s="29" t="s">
        <v>269</v>
      </c>
      <c r="P62" s="30" t="str">
        <f>+38(096)173-20-43</f>
        <v>#ERROR!</v>
      </c>
      <c r="Q62" s="29" t="s">
        <v>249</v>
      </c>
      <c r="R62" s="29" t="s">
        <v>40</v>
      </c>
      <c r="S62" s="29" t="s">
        <v>270</v>
      </c>
      <c r="T62" s="31"/>
    </row>
    <row r="63">
      <c r="A63" s="12">
        <v>60.0</v>
      </c>
      <c r="B63" s="29" t="s">
        <v>271</v>
      </c>
      <c r="C63" s="29" t="s">
        <v>244</v>
      </c>
      <c r="D63" s="29" t="s">
        <v>23</v>
      </c>
      <c r="E63" s="29">
        <v>5534769.0</v>
      </c>
      <c r="F63" s="29" t="s">
        <v>245</v>
      </c>
      <c r="G63" s="29" t="s">
        <v>25</v>
      </c>
      <c r="H63" s="29" t="s">
        <v>26</v>
      </c>
      <c r="I63" s="29" t="s">
        <v>27</v>
      </c>
      <c r="J63" s="29" t="s">
        <v>246</v>
      </c>
      <c r="K63" s="29" t="s">
        <v>247</v>
      </c>
      <c r="L63" s="29" t="s">
        <v>26</v>
      </c>
      <c r="M63" s="29" t="s">
        <v>27</v>
      </c>
      <c r="N63" s="29" t="s">
        <v>272</v>
      </c>
      <c r="O63" s="29" t="s">
        <v>273</v>
      </c>
      <c r="P63" s="30" t="str">
        <f>+38(096)173-20-43</f>
        <v>#ERROR!</v>
      </c>
      <c r="Q63" s="29" t="s">
        <v>249</v>
      </c>
      <c r="R63" s="29" t="s">
        <v>40</v>
      </c>
      <c r="S63" s="29" t="s">
        <v>274</v>
      </c>
      <c r="T63" s="31"/>
    </row>
    <row r="64">
      <c r="A64" s="12">
        <v>61.0</v>
      </c>
      <c r="B64" s="29" t="s">
        <v>275</v>
      </c>
      <c r="C64" s="29" t="s">
        <v>244</v>
      </c>
      <c r="D64" s="29" t="s">
        <v>23</v>
      </c>
      <c r="E64" s="29">
        <v>5534769.0</v>
      </c>
      <c r="F64" s="29" t="s">
        <v>245</v>
      </c>
      <c r="G64" s="29" t="s">
        <v>25</v>
      </c>
      <c r="H64" s="29" t="s">
        <v>26</v>
      </c>
      <c r="I64" s="29" t="s">
        <v>27</v>
      </c>
      <c r="J64" s="29" t="s">
        <v>246</v>
      </c>
      <c r="K64" s="29" t="s">
        <v>247</v>
      </c>
      <c r="L64" s="29" t="s">
        <v>26</v>
      </c>
      <c r="M64" s="29" t="s">
        <v>27</v>
      </c>
      <c r="N64" s="29" t="s">
        <v>276</v>
      </c>
      <c r="O64" s="29" t="s">
        <v>277</v>
      </c>
      <c r="P64" s="30" t="str">
        <f>+38(096)173-20-43</f>
        <v>#ERROR!</v>
      </c>
      <c r="Q64" s="29" t="s">
        <v>249</v>
      </c>
      <c r="R64" s="29" t="s">
        <v>40</v>
      </c>
      <c r="S64" s="29" t="s">
        <v>278</v>
      </c>
      <c r="T64" s="31"/>
    </row>
    <row r="65">
      <c r="A65" s="12">
        <v>62.0</v>
      </c>
      <c r="B65" s="29" t="s">
        <v>279</v>
      </c>
      <c r="C65" s="29" t="s">
        <v>244</v>
      </c>
      <c r="D65" s="29" t="s">
        <v>23</v>
      </c>
      <c r="E65" s="29">
        <v>5534769.0</v>
      </c>
      <c r="F65" s="29" t="s">
        <v>245</v>
      </c>
      <c r="G65" s="29" t="s">
        <v>25</v>
      </c>
      <c r="H65" s="29" t="s">
        <v>26</v>
      </c>
      <c r="I65" s="29" t="s">
        <v>27</v>
      </c>
      <c r="J65" s="29" t="s">
        <v>246</v>
      </c>
      <c r="K65" s="29" t="s">
        <v>247</v>
      </c>
      <c r="L65" s="29" t="s">
        <v>26</v>
      </c>
      <c r="M65" s="29" t="s">
        <v>27</v>
      </c>
      <c r="N65" s="29" t="s">
        <v>280</v>
      </c>
      <c r="O65" s="29" t="s">
        <v>281</v>
      </c>
      <c r="P65" s="30" t="str">
        <f>+38(096)173-20-43</f>
        <v>#ERROR!</v>
      </c>
      <c r="Q65" s="29" t="s">
        <v>249</v>
      </c>
      <c r="R65" s="29" t="s">
        <v>40</v>
      </c>
      <c r="S65" s="29" t="s">
        <v>282</v>
      </c>
      <c r="T65" s="31"/>
    </row>
    <row r="66">
      <c r="A66" s="12">
        <v>63.0</v>
      </c>
      <c r="B66" s="29" t="s">
        <v>283</v>
      </c>
      <c r="C66" s="29" t="s">
        <v>244</v>
      </c>
      <c r="D66" s="29" t="s">
        <v>23</v>
      </c>
      <c r="E66" s="29">
        <v>5534769.0</v>
      </c>
      <c r="F66" s="29" t="s">
        <v>245</v>
      </c>
      <c r="G66" s="29" t="s">
        <v>25</v>
      </c>
      <c r="H66" s="29" t="s">
        <v>26</v>
      </c>
      <c r="I66" s="29" t="s">
        <v>27</v>
      </c>
      <c r="J66" s="29" t="s">
        <v>246</v>
      </c>
      <c r="K66" s="29" t="s">
        <v>247</v>
      </c>
      <c r="L66" s="29" t="s">
        <v>26</v>
      </c>
      <c r="M66" s="29" t="s">
        <v>27</v>
      </c>
      <c r="N66" s="29" t="s">
        <v>284</v>
      </c>
      <c r="O66" s="29" t="s">
        <v>285</v>
      </c>
      <c r="P66" s="30" t="str">
        <f>+38(096)173-20-43</f>
        <v>#ERROR!</v>
      </c>
      <c r="Q66" s="29" t="s">
        <v>249</v>
      </c>
      <c r="R66" s="29" t="s">
        <v>40</v>
      </c>
      <c r="S66" s="29" t="s">
        <v>286</v>
      </c>
      <c r="T66" s="31"/>
    </row>
    <row r="67">
      <c r="A67" s="12">
        <v>64.0</v>
      </c>
      <c r="B67" s="29" t="s">
        <v>287</v>
      </c>
      <c r="C67" s="29" t="s">
        <v>244</v>
      </c>
      <c r="D67" s="29" t="s">
        <v>23</v>
      </c>
      <c r="E67" s="29">
        <v>5534769.0</v>
      </c>
      <c r="F67" s="29" t="s">
        <v>245</v>
      </c>
      <c r="G67" s="29" t="s">
        <v>25</v>
      </c>
      <c r="H67" s="29" t="s">
        <v>26</v>
      </c>
      <c r="I67" s="29" t="s">
        <v>27</v>
      </c>
      <c r="J67" s="29" t="s">
        <v>246</v>
      </c>
      <c r="K67" s="29" t="s">
        <v>247</v>
      </c>
      <c r="L67" s="29" t="s">
        <v>26</v>
      </c>
      <c r="M67" s="29" t="s">
        <v>27</v>
      </c>
      <c r="N67" s="29" t="s">
        <v>288</v>
      </c>
      <c r="O67" s="29" t="s">
        <v>289</v>
      </c>
      <c r="P67" s="30" t="str">
        <f>+38(096)173-20-43</f>
        <v>#ERROR!</v>
      </c>
      <c r="Q67" s="29" t="s">
        <v>249</v>
      </c>
      <c r="R67" s="29" t="s">
        <v>40</v>
      </c>
      <c r="S67" s="29" t="s">
        <v>290</v>
      </c>
      <c r="T67" s="31"/>
    </row>
    <row r="68">
      <c r="A68" s="12">
        <v>65.0</v>
      </c>
      <c r="B68" s="29" t="s">
        <v>291</v>
      </c>
      <c r="C68" s="29" t="s">
        <v>244</v>
      </c>
      <c r="D68" s="29" t="s">
        <v>23</v>
      </c>
      <c r="E68" s="29">
        <v>5534769.0</v>
      </c>
      <c r="F68" s="29" t="s">
        <v>245</v>
      </c>
      <c r="G68" s="29" t="s">
        <v>25</v>
      </c>
      <c r="H68" s="29" t="s">
        <v>26</v>
      </c>
      <c r="I68" s="29" t="s">
        <v>27</v>
      </c>
      <c r="J68" s="29" t="s">
        <v>246</v>
      </c>
      <c r="K68" s="29" t="s">
        <v>247</v>
      </c>
      <c r="L68" s="29" t="s">
        <v>26</v>
      </c>
      <c r="M68" s="29" t="s">
        <v>27</v>
      </c>
      <c r="N68" s="29" t="s">
        <v>292</v>
      </c>
      <c r="O68" s="29" t="s">
        <v>293</v>
      </c>
      <c r="P68" s="30" t="str">
        <f>+38(096)173-20-43</f>
        <v>#ERROR!</v>
      </c>
      <c r="Q68" s="29" t="s">
        <v>249</v>
      </c>
      <c r="R68" s="29" t="s">
        <v>40</v>
      </c>
      <c r="S68" s="29" t="s">
        <v>294</v>
      </c>
      <c r="T68" s="31"/>
    </row>
    <row r="69">
      <c r="A69" s="12">
        <v>66.0</v>
      </c>
      <c r="B69" s="29" t="s">
        <v>295</v>
      </c>
      <c r="C69" s="29" t="s">
        <v>244</v>
      </c>
      <c r="D69" s="29" t="s">
        <v>23</v>
      </c>
      <c r="E69" s="29">
        <v>5534769.0</v>
      </c>
      <c r="F69" s="29" t="s">
        <v>245</v>
      </c>
      <c r="G69" s="29" t="s">
        <v>25</v>
      </c>
      <c r="H69" s="29" t="s">
        <v>26</v>
      </c>
      <c r="I69" s="29" t="s">
        <v>27</v>
      </c>
      <c r="J69" s="29" t="s">
        <v>246</v>
      </c>
      <c r="K69" s="29" t="s">
        <v>247</v>
      </c>
      <c r="L69" s="29" t="s">
        <v>26</v>
      </c>
      <c r="M69" s="29" t="s">
        <v>27</v>
      </c>
      <c r="N69" s="29" t="s">
        <v>296</v>
      </c>
      <c r="O69" s="29" t="s">
        <v>297</v>
      </c>
      <c r="P69" s="30" t="str">
        <f>+38(096)173-20-43</f>
        <v>#ERROR!</v>
      </c>
      <c r="Q69" s="29" t="s">
        <v>249</v>
      </c>
      <c r="R69" s="29" t="s">
        <v>40</v>
      </c>
      <c r="S69" s="29" t="s">
        <v>298</v>
      </c>
      <c r="T69" s="31"/>
    </row>
    <row r="70">
      <c r="A70" s="12">
        <v>67.0</v>
      </c>
      <c r="B70" s="29" t="s">
        <v>299</v>
      </c>
      <c r="C70" s="29" t="s">
        <v>244</v>
      </c>
      <c r="D70" s="29" t="s">
        <v>23</v>
      </c>
      <c r="E70" s="29">
        <v>5534769.0</v>
      </c>
      <c r="F70" s="29" t="s">
        <v>245</v>
      </c>
      <c r="G70" s="29" t="s">
        <v>25</v>
      </c>
      <c r="H70" s="29" t="s">
        <v>26</v>
      </c>
      <c r="I70" s="29" t="s">
        <v>27</v>
      </c>
      <c r="J70" s="29" t="s">
        <v>246</v>
      </c>
      <c r="K70" s="29" t="s">
        <v>247</v>
      </c>
      <c r="L70" s="29" t="s">
        <v>26</v>
      </c>
      <c r="M70" s="29" t="s">
        <v>27</v>
      </c>
      <c r="N70" s="29" t="s">
        <v>300</v>
      </c>
      <c r="O70" s="29" t="s">
        <v>301</v>
      </c>
      <c r="P70" s="30" t="str">
        <f>+38(096)173-20-43</f>
        <v>#ERROR!</v>
      </c>
      <c r="Q70" s="29" t="s">
        <v>249</v>
      </c>
      <c r="R70" s="29" t="s">
        <v>40</v>
      </c>
      <c r="S70" s="29" t="s">
        <v>302</v>
      </c>
      <c r="T70" s="31"/>
    </row>
    <row r="71">
      <c r="A71" s="12">
        <v>68.0</v>
      </c>
      <c r="B71" s="29" t="s">
        <v>303</v>
      </c>
      <c r="C71" s="29" t="s">
        <v>244</v>
      </c>
      <c r="D71" s="29" t="s">
        <v>23</v>
      </c>
      <c r="E71" s="29">
        <v>5534769.0</v>
      </c>
      <c r="F71" s="29" t="s">
        <v>245</v>
      </c>
      <c r="G71" s="29" t="s">
        <v>25</v>
      </c>
      <c r="H71" s="29" t="s">
        <v>26</v>
      </c>
      <c r="I71" s="29" t="s">
        <v>27</v>
      </c>
      <c r="J71" s="29" t="s">
        <v>246</v>
      </c>
      <c r="K71" s="29" t="s">
        <v>247</v>
      </c>
      <c r="L71" s="29" t="s">
        <v>26</v>
      </c>
      <c r="M71" s="29" t="s">
        <v>27</v>
      </c>
      <c r="N71" s="29" t="s">
        <v>304</v>
      </c>
      <c r="O71" s="29" t="s">
        <v>305</v>
      </c>
      <c r="P71" s="30" t="str">
        <f>+38(096)173-20-43</f>
        <v>#ERROR!</v>
      </c>
      <c r="Q71" s="29" t="s">
        <v>249</v>
      </c>
      <c r="R71" s="29" t="s">
        <v>40</v>
      </c>
      <c r="S71" s="29" t="s">
        <v>306</v>
      </c>
      <c r="T71" s="31"/>
    </row>
    <row r="72">
      <c r="A72" s="12">
        <v>69.0</v>
      </c>
      <c r="B72" s="29" t="s">
        <v>307</v>
      </c>
      <c r="C72" s="29" t="s">
        <v>244</v>
      </c>
      <c r="D72" s="29" t="s">
        <v>23</v>
      </c>
      <c r="E72" s="29">
        <v>5534769.0</v>
      </c>
      <c r="F72" s="29" t="s">
        <v>245</v>
      </c>
      <c r="G72" s="29" t="s">
        <v>25</v>
      </c>
      <c r="H72" s="29" t="s">
        <v>26</v>
      </c>
      <c r="I72" s="29" t="s">
        <v>27</v>
      </c>
      <c r="J72" s="29" t="s">
        <v>246</v>
      </c>
      <c r="K72" s="29" t="s">
        <v>247</v>
      </c>
      <c r="L72" s="29" t="s">
        <v>26</v>
      </c>
      <c r="M72" s="29" t="s">
        <v>27</v>
      </c>
      <c r="N72" s="29" t="s">
        <v>308</v>
      </c>
      <c r="O72" s="29" t="s">
        <v>309</v>
      </c>
      <c r="P72" s="30" t="str">
        <f>+38(096)173-20-43</f>
        <v>#ERROR!</v>
      </c>
      <c r="Q72" s="29" t="s">
        <v>249</v>
      </c>
      <c r="R72" s="29" t="s">
        <v>40</v>
      </c>
      <c r="S72" s="29" t="s">
        <v>310</v>
      </c>
      <c r="T72" s="31"/>
    </row>
    <row r="73">
      <c r="A73" s="12">
        <v>70.0</v>
      </c>
      <c r="B73" s="29" t="s">
        <v>311</v>
      </c>
      <c r="C73" s="29" t="s">
        <v>244</v>
      </c>
      <c r="D73" s="29" t="s">
        <v>23</v>
      </c>
      <c r="E73" s="29">
        <v>5534769.0</v>
      </c>
      <c r="F73" s="29" t="s">
        <v>245</v>
      </c>
      <c r="G73" s="29" t="s">
        <v>25</v>
      </c>
      <c r="H73" s="29" t="s">
        <v>26</v>
      </c>
      <c r="I73" s="29" t="s">
        <v>27</v>
      </c>
      <c r="J73" s="29" t="s">
        <v>246</v>
      </c>
      <c r="K73" s="29" t="s">
        <v>247</v>
      </c>
      <c r="L73" s="29" t="s">
        <v>26</v>
      </c>
      <c r="M73" s="29" t="s">
        <v>27</v>
      </c>
      <c r="N73" s="29" t="s">
        <v>312</v>
      </c>
      <c r="O73" s="29" t="s">
        <v>313</v>
      </c>
      <c r="P73" s="30" t="str">
        <f>+38(096)173-20-43</f>
        <v>#ERROR!</v>
      </c>
      <c r="Q73" s="29" t="s">
        <v>249</v>
      </c>
      <c r="R73" s="29" t="s">
        <v>40</v>
      </c>
      <c r="S73" s="29" t="s">
        <v>314</v>
      </c>
      <c r="T73" s="31"/>
    </row>
    <row r="74">
      <c r="A74" s="12">
        <v>71.0</v>
      </c>
      <c r="B74" s="29" t="s">
        <v>315</v>
      </c>
      <c r="C74" s="29" t="s">
        <v>244</v>
      </c>
      <c r="D74" s="29" t="s">
        <v>23</v>
      </c>
      <c r="E74" s="29">
        <v>5534769.0</v>
      </c>
      <c r="F74" s="29" t="s">
        <v>245</v>
      </c>
      <c r="G74" s="29" t="s">
        <v>25</v>
      </c>
      <c r="H74" s="29" t="s">
        <v>26</v>
      </c>
      <c r="I74" s="29" t="s">
        <v>27</v>
      </c>
      <c r="J74" s="29" t="s">
        <v>246</v>
      </c>
      <c r="K74" s="29" t="s">
        <v>247</v>
      </c>
      <c r="L74" s="29" t="s">
        <v>26</v>
      </c>
      <c r="M74" s="29" t="s">
        <v>27</v>
      </c>
      <c r="N74" s="29" t="s">
        <v>316</v>
      </c>
      <c r="O74" s="29" t="s">
        <v>317</v>
      </c>
      <c r="P74" s="30" t="str">
        <f>+38(096)173-20-43</f>
        <v>#ERROR!</v>
      </c>
      <c r="Q74" s="29" t="s">
        <v>249</v>
      </c>
      <c r="R74" s="29" t="s">
        <v>40</v>
      </c>
      <c r="S74" s="29" t="s">
        <v>318</v>
      </c>
      <c r="T74" s="31"/>
    </row>
    <row r="75">
      <c r="A75" s="12">
        <v>72.0</v>
      </c>
      <c r="B75" s="29" t="s">
        <v>319</v>
      </c>
      <c r="C75" s="29" t="s">
        <v>244</v>
      </c>
      <c r="D75" s="29" t="s">
        <v>23</v>
      </c>
      <c r="E75" s="29">
        <v>5534769.0</v>
      </c>
      <c r="F75" s="29" t="s">
        <v>245</v>
      </c>
      <c r="G75" s="29" t="s">
        <v>25</v>
      </c>
      <c r="H75" s="29" t="s">
        <v>26</v>
      </c>
      <c r="I75" s="29" t="s">
        <v>27</v>
      </c>
      <c r="J75" s="29" t="s">
        <v>246</v>
      </c>
      <c r="K75" s="29" t="s">
        <v>247</v>
      </c>
      <c r="L75" s="29" t="s">
        <v>26</v>
      </c>
      <c r="M75" s="29" t="s">
        <v>27</v>
      </c>
      <c r="N75" s="29" t="s">
        <v>320</v>
      </c>
      <c r="O75" s="29" t="s">
        <v>321</v>
      </c>
      <c r="P75" s="30" t="str">
        <f>+38(096)173-20-43</f>
        <v>#ERROR!</v>
      </c>
      <c r="Q75" s="29" t="s">
        <v>249</v>
      </c>
      <c r="R75" s="29" t="s">
        <v>40</v>
      </c>
      <c r="S75" s="29" t="s">
        <v>322</v>
      </c>
      <c r="T75" s="31"/>
    </row>
    <row r="76">
      <c r="A76" s="12">
        <v>73.0</v>
      </c>
      <c r="B76" s="29" t="s">
        <v>323</v>
      </c>
      <c r="C76" s="29" t="s">
        <v>244</v>
      </c>
      <c r="D76" s="29" t="s">
        <v>23</v>
      </c>
      <c r="E76" s="29">
        <v>5534769.0</v>
      </c>
      <c r="F76" s="29" t="s">
        <v>245</v>
      </c>
      <c r="G76" s="29" t="s">
        <v>25</v>
      </c>
      <c r="H76" s="29" t="s">
        <v>26</v>
      </c>
      <c r="I76" s="29" t="s">
        <v>27</v>
      </c>
      <c r="J76" s="29" t="s">
        <v>246</v>
      </c>
      <c r="K76" s="29" t="s">
        <v>247</v>
      </c>
      <c r="L76" s="29" t="s">
        <v>26</v>
      </c>
      <c r="M76" s="29" t="s">
        <v>27</v>
      </c>
      <c r="N76" s="29" t="s">
        <v>324</v>
      </c>
      <c r="O76" s="29" t="s">
        <v>325</v>
      </c>
      <c r="P76" s="30" t="str">
        <f>+38(096)173-20-43</f>
        <v>#ERROR!</v>
      </c>
      <c r="Q76" s="29" t="s">
        <v>249</v>
      </c>
      <c r="R76" s="29" t="s">
        <v>40</v>
      </c>
      <c r="S76" s="29" t="s">
        <v>326</v>
      </c>
      <c r="T76" s="31"/>
    </row>
    <row r="77">
      <c r="A77" s="12">
        <v>74.0</v>
      </c>
      <c r="B77" s="29" t="s">
        <v>327</v>
      </c>
      <c r="C77" s="29" t="s">
        <v>244</v>
      </c>
      <c r="D77" s="29" t="s">
        <v>23</v>
      </c>
      <c r="E77" s="29">
        <v>5534769.0</v>
      </c>
      <c r="F77" s="29" t="s">
        <v>245</v>
      </c>
      <c r="G77" s="29" t="s">
        <v>25</v>
      </c>
      <c r="H77" s="29" t="s">
        <v>26</v>
      </c>
      <c r="I77" s="29" t="s">
        <v>27</v>
      </c>
      <c r="J77" s="29" t="s">
        <v>246</v>
      </c>
      <c r="K77" s="29" t="s">
        <v>247</v>
      </c>
      <c r="L77" s="29" t="s">
        <v>26</v>
      </c>
      <c r="M77" s="29" t="s">
        <v>27</v>
      </c>
      <c r="N77" s="29" t="s">
        <v>328</v>
      </c>
      <c r="O77" s="29" t="s">
        <v>329</v>
      </c>
      <c r="P77" s="30" t="str">
        <f>+38(096)173-20-43</f>
        <v>#ERROR!</v>
      </c>
      <c r="Q77" s="29" t="s">
        <v>249</v>
      </c>
      <c r="R77" s="29" t="s">
        <v>40</v>
      </c>
      <c r="S77" s="29" t="s">
        <v>330</v>
      </c>
      <c r="T77" s="31"/>
    </row>
    <row r="78">
      <c r="A78" s="12">
        <v>75.0</v>
      </c>
      <c r="B78" s="29" t="s">
        <v>331</v>
      </c>
      <c r="C78" s="29" t="s">
        <v>244</v>
      </c>
      <c r="D78" s="29" t="s">
        <v>23</v>
      </c>
      <c r="E78" s="29">
        <v>5534769.0</v>
      </c>
      <c r="F78" s="29" t="s">
        <v>245</v>
      </c>
      <c r="G78" s="29" t="s">
        <v>25</v>
      </c>
      <c r="H78" s="29" t="s">
        <v>26</v>
      </c>
      <c r="I78" s="29" t="s">
        <v>27</v>
      </c>
      <c r="J78" s="29" t="s">
        <v>246</v>
      </c>
      <c r="K78" s="29" t="s">
        <v>247</v>
      </c>
      <c r="L78" s="29" t="s">
        <v>26</v>
      </c>
      <c r="M78" s="29" t="s">
        <v>27</v>
      </c>
      <c r="N78" s="29" t="s">
        <v>332</v>
      </c>
      <c r="O78" s="29" t="s">
        <v>333</v>
      </c>
      <c r="P78" s="30" t="str">
        <f>+38(096)173-20-43</f>
        <v>#ERROR!</v>
      </c>
      <c r="Q78" s="29" t="s">
        <v>249</v>
      </c>
      <c r="R78" s="29" t="s">
        <v>40</v>
      </c>
      <c r="S78" s="29" t="s">
        <v>334</v>
      </c>
      <c r="T78" s="31"/>
    </row>
    <row r="79">
      <c r="A79" s="12">
        <v>76.0</v>
      </c>
      <c r="B79" s="29" t="s">
        <v>335</v>
      </c>
      <c r="C79" s="29" t="s">
        <v>244</v>
      </c>
      <c r="D79" s="29" t="s">
        <v>23</v>
      </c>
      <c r="E79" s="29">
        <v>5534769.0</v>
      </c>
      <c r="F79" s="29" t="s">
        <v>245</v>
      </c>
      <c r="G79" s="29" t="s">
        <v>25</v>
      </c>
      <c r="H79" s="29" t="s">
        <v>26</v>
      </c>
      <c r="I79" s="29" t="s">
        <v>27</v>
      </c>
      <c r="J79" s="29" t="s">
        <v>246</v>
      </c>
      <c r="K79" s="29" t="s">
        <v>247</v>
      </c>
      <c r="L79" s="29" t="s">
        <v>26</v>
      </c>
      <c r="M79" s="29" t="s">
        <v>27</v>
      </c>
      <c r="N79" s="29" t="s">
        <v>336</v>
      </c>
      <c r="O79" s="29" t="s">
        <v>337</v>
      </c>
      <c r="P79" s="30" t="str">
        <f>+38(096)173-20-43</f>
        <v>#ERROR!</v>
      </c>
      <c r="Q79" s="29" t="s">
        <v>249</v>
      </c>
      <c r="R79" s="29" t="s">
        <v>40</v>
      </c>
      <c r="S79" s="29" t="s">
        <v>338</v>
      </c>
      <c r="T79" s="31"/>
    </row>
    <row r="80">
      <c r="A80" s="12">
        <v>77.0</v>
      </c>
      <c r="B80" s="29" t="s">
        <v>339</v>
      </c>
      <c r="C80" s="29" t="s">
        <v>244</v>
      </c>
      <c r="D80" s="29" t="s">
        <v>23</v>
      </c>
      <c r="E80" s="29">
        <v>5534769.0</v>
      </c>
      <c r="F80" s="29" t="s">
        <v>245</v>
      </c>
      <c r="G80" s="29" t="s">
        <v>25</v>
      </c>
      <c r="H80" s="29" t="s">
        <v>26</v>
      </c>
      <c r="I80" s="29" t="s">
        <v>27</v>
      </c>
      <c r="J80" s="29" t="s">
        <v>246</v>
      </c>
      <c r="K80" s="29" t="s">
        <v>247</v>
      </c>
      <c r="L80" s="29" t="s">
        <v>26</v>
      </c>
      <c r="M80" s="29" t="s">
        <v>27</v>
      </c>
      <c r="N80" s="29" t="s">
        <v>340</v>
      </c>
      <c r="O80" s="29" t="s">
        <v>341</v>
      </c>
      <c r="P80" s="30" t="str">
        <f>+38(096)173-20-43</f>
        <v>#ERROR!</v>
      </c>
      <c r="Q80" s="29" t="s">
        <v>249</v>
      </c>
      <c r="R80" s="29" t="s">
        <v>40</v>
      </c>
      <c r="S80" s="29" t="s">
        <v>342</v>
      </c>
      <c r="T80" s="31"/>
    </row>
    <row r="81">
      <c r="A81" s="12">
        <v>78.0</v>
      </c>
      <c r="B81" s="29" t="s">
        <v>343</v>
      </c>
      <c r="C81" s="29" t="s">
        <v>244</v>
      </c>
      <c r="D81" s="29" t="s">
        <v>23</v>
      </c>
      <c r="E81" s="29">
        <v>5534769.0</v>
      </c>
      <c r="F81" s="29" t="s">
        <v>245</v>
      </c>
      <c r="G81" s="29" t="s">
        <v>25</v>
      </c>
      <c r="H81" s="29" t="s">
        <v>26</v>
      </c>
      <c r="I81" s="29" t="s">
        <v>27</v>
      </c>
      <c r="J81" s="29" t="s">
        <v>246</v>
      </c>
      <c r="K81" s="29" t="s">
        <v>247</v>
      </c>
      <c r="L81" s="29" t="s">
        <v>26</v>
      </c>
      <c r="M81" s="29" t="s">
        <v>27</v>
      </c>
      <c r="N81" s="29" t="s">
        <v>344</v>
      </c>
      <c r="O81" s="29" t="s">
        <v>345</v>
      </c>
      <c r="P81" s="30" t="str">
        <f>+38(096)173-20-43</f>
        <v>#ERROR!</v>
      </c>
      <c r="Q81" s="29" t="s">
        <v>249</v>
      </c>
      <c r="R81" s="29" t="s">
        <v>40</v>
      </c>
      <c r="S81" s="29" t="s">
        <v>346</v>
      </c>
      <c r="T81" s="31"/>
    </row>
    <row r="82">
      <c r="A82" s="12">
        <v>79.0</v>
      </c>
      <c r="B82" s="29" t="s">
        <v>347</v>
      </c>
      <c r="C82" s="29" t="s">
        <v>244</v>
      </c>
      <c r="D82" s="29" t="s">
        <v>77</v>
      </c>
      <c r="E82" s="29">
        <v>4.203913E7</v>
      </c>
      <c r="F82" s="29" t="s">
        <v>348</v>
      </c>
      <c r="G82" s="29" t="s">
        <v>25</v>
      </c>
      <c r="H82" s="29" t="s">
        <v>26</v>
      </c>
      <c r="I82" s="29" t="s">
        <v>27</v>
      </c>
      <c r="J82" s="29" t="s">
        <v>246</v>
      </c>
      <c r="K82" s="29" t="s">
        <v>349</v>
      </c>
      <c r="L82" s="29" t="s">
        <v>26</v>
      </c>
      <c r="M82" s="29" t="s">
        <v>27</v>
      </c>
      <c r="N82" s="29" t="s">
        <v>350</v>
      </c>
      <c r="O82" s="29" t="s">
        <v>253</v>
      </c>
      <c r="P82" s="30" t="str">
        <f>+38(0464)521783</f>
        <v>#ERROR!</v>
      </c>
      <c r="Q82" s="29" t="s">
        <v>351</v>
      </c>
      <c r="R82" s="29" t="s">
        <v>81</v>
      </c>
      <c r="S82" s="29" t="s">
        <v>254</v>
      </c>
      <c r="T82" s="31"/>
    </row>
    <row r="83">
      <c r="A83" s="12">
        <v>80.0</v>
      </c>
      <c r="B83" s="29" t="s">
        <v>352</v>
      </c>
      <c r="C83" s="29" t="s">
        <v>244</v>
      </c>
      <c r="D83" s="29" t="s">
        <v>77</v>
      </c>
      <c r="E83" s="29">
        <v>4.203913E7</v>
      </c>
      <c r="F83" s="29" t="s">
        <v>353</v>
      </c>
      <c r="G83" s="29" t="s">
        <v>25</v>
      </c>
      <c r="H83" s="29" t="s">
        <v>26</v>
      </c>
      <c r="I83" s="29" t="s">
        <v>27</v>
      </c>
      <c r="J83" s="29" t="s">
        <v>246</v>
      </c>
      <c r="K83" s="29" t="s">
        <v>349</v>
      </c>
      <c r="L83" s="29" t="s">
        <v>26</v>
      </c>
      <c r="M83" s="29" t="s">
        <v>27</v>
      </c>
      <c r="N83" s="29" t="s">
        <v>354</v>
      </c>
      <c r="O83" s="29" t="s">
        <v>257</v>
      </c>
      <c r="P83" s="30" t="str">
        <f>+38(0464)521783</f>
        <v>#ERROR!</v>
      </c>
      <c r="Q83" s="29" t="s">
        <v>351</v>
      </c>
      <c r="R83" s="29" t="s">
        <v>81</v>
      </c>
      <c r="S83" s="29" t="s">
        <v>258</v>
      </c>
      <c r="T83" s="31"/>
    </row>
    <row r="84">
      <c r="A84" s="12">
        <v>81.0</v>
      </c>
      <c r="B84" s="29" t="s">
        <v>355</v>
      </c>
      <c r="C84" s="29" t="s">
        <v>244</v>
      </c>
      <c r="D84" s="29" t="s">
        <v>77</v>
      </c>
      <c r="E84" s="29">
        <v>4.203913E7</v>
      </c>
      <c r="F84" s="29" t="s">
        <v>356</v>
      </c>
      <c r="G84" s="29" t="s">
        <v>25</v>
      </c>
      <c r="H84" s="29" t="s">
        <v>26</v>
      </c>
      <c r="I84" s="29" t="s">
        <v>27</v>
      </c>
      <c r="J84" s="29" t="s">
        <v>246</v>
      </c>
      <c r="K84" s="29" t="s">
        <v>349</v>
      </c>
      <c r="L84" s="29" t="s">
        <v>26</v>
      </c>
      <c r="M84" s="29" t="s">
        <v>27</v>
      </c>
      <c r="N84" s="29" t="s">
        <v>357</v>
      </c>
      <c r="O84" s="29" t="s">
        <v>358</v>
      </c>
      <c r="P84" s="30" t="str">
        <f>+38(0464)521783</f>
        <v>#ERROR!</v>
      </c>
      <c r="Q84" s="29" t="s">
        <v>351</v>
      </c>
      <c r="R84" s="29" t="s">
        <v>81</v>
      </c>
      <c r="S84" s="29" t="s">
        <v>346</v>
      </c>
      <c r="T84" s="31"/>
    </row>
    <row r="85">
      <c r="A85" s="12">
        <v>82.0</v>
      </c>
      <c r="B85" s="29" t="s">
        <v>359</v>
      </c>
      <c r="C85" s="29" t="s">
        <v>244</v>
      </c>
      <c r="D85" s="29" t="s">
        <v>77</v>
      </c>
      <c r="E85" s="29">
        <v>4.203913E7</v>
      </c>
      <c r="F85" s="29" t="s">
        <v>360</v>
      </c>
      <c r="G85" s="29" t="s">
        <v>25</v>
      </c>
      <c r="H85" s="29" t="s">
        <v>26</v>
      </c>
      <c r="I85" s="29" t="s">
        <v>27</v>
      </c>
      <c r="J85" s="29" t="s">
        <v>246</v>
      </c>
      <c r="K85" s="29" t="s">
        <v>349</v>
      </c>
      <c r="L85" s="29" t="s">
        <v>26</v>
      </c>
      <c r="M85" s="29" t="s">
        <v>27</v>
      </c>
      <c r="N85" s="29" t="s">
        <v>361</v>
      </c>
      <c r="O85" s="29" t="s">
        <v>362</v>
      </c>
      <c r="P85" s="30" t="str">
        <f>+38(0464)521783</f>
        <v>#ERROR!</v>
      </c>
      <c r="Q85" s="29" t="s">
        <v>351</v>
      </c>
      <c r="R85" s="29" t="s">
        <v>81</v>
      </c>
      <c r="S85" s="29" t="s">
        <v>266</v>
      </c>
      <c r="T85" s="31"/>
    </row>
    <row r="86">
      <c r="A86" s="12">
        <v>83.0</v>
      </c>
      <c r="B86" s="29" t="s">
        <v>363</v>
      </c>
      <c r="C86" s="29" t="s">
        <v>244</v>
      </c>
      <c r="D86" s="29" t="s">
        <v>77</v>
      </c>
      <c r="E86" s="29">
        <v>4.203913E7</v>
      </c>
      <c r="F86" s="29" t="s">
        <v>353</v>
      </c>
      <c r="G86" s="29" t="s">
        <v>25</v>
      </c>
      <c r="H86" s="29" t="s">
        <v>26</v>
      </c>
      <c r="I86" s="29" t="s">
        <v>27</v>
      </c>
      <c r="J86" s="29" t="s">
        <v>246</v>
      </c>
      <c r="K86" s="29" t="s">
        <v>349</v>
      </c>
      <c r="L86" s="29" t="s">
        <v>26</v>
      </c>
      <c r="M86" s="29" t="s">
        <v>27</v>
      </c>
      <c r="N86" s="29" t="s">
        <v>364</v>
      </c>
      <c r="O86" s="29" t="s">
        <v>365</v>
      </c>
      <c r="P86" s="30" t="str">
        <f>+38(0464)521783</f>
        <v>#ERROR!</v>
      </c>
      <c r="Q86" s="29" t="s">
        <v>351</v>
      </c>
      <c r="R86" s="29" t="s">
        <v>81</v>
      </c>
      <c r="S86" s="29" t="s">
        <v>282</v>
      </c>
      <c r="T86" s="31"/>
    </row>
    <row r="87">
      <c r="A87" s="12">
        <v>84.0</v>
      </c>
      <c r="B87" s="29" t="s">
        <v>366</v>
      </c>
      <c r="C87" s="29" t="s">
        <v>244</v>
      </c>
      <c r="D87" s="29" t="s">
        <v>77</v>
      </c>
      <c r="E87" s="29">
        <v>4.203913E7</v>
      </c>
      <c r="F87" s="29" t="s">
        <v>356</v>
      </c>
      <c r="G87" s="29" t="s">
        <v>25</v>
      </c>
      <c r="H87" s="29" t="s">
        <v>26</v>
      </c>
      <c r="I87" s="29" t="s">
        <v>27</v>
      </c>
      <c r="J87" s="29" t="s">
        <v>246</v>
      </c>
      <c r="K87" s="29" t="s">
        <v>349</v>
      </c>
      <c r="L87" s="29" t="s">
        <v>26</v>
      </c>
      <c r="M87" s="29" t="s">
        <v>27</v>
      </c>
      <c r="N87" s="29" t="s">
        <v>367</v>
      </c>
      <c r="O87" s="29" t="s">
        <v>368</v>
      </c>
      <c r="P87" s="30" t="str">
        <f>+38(0464)521783</f>
        <v>#ERROR!</v>
      </c>
      <c r="Q87" s="29" t="s">
        <v>351</v>
      </c>
      <c r="R87" s="29" t="s">
        <v>81</v>
      </c>
      <c r="S87" s="29" t="s">
        <v>274</v>
      </c>
      <c r="T87" s="31"/>
    </row>
    <row r="88">
      <c r="A88" s="12">
        <v>85.0</v>
      </c>
      <c r="B88" s="29" t="s">
        <v>369</v>
      </c>
      <c r="C88" s="29" t="s">
        <v>244</v>
      </c>
      <c r="D88" s="29" t="s">
        <v>77</v>
      </c>
      <c r="E88" s="29">
        <v>4.203913E7</v>
      </c>
      <c r="F88" s="29" t="s">
        <v>353</v>
      </c>
      <c r="G88" s="29" t="s">
        <v>25</v>
      </c>
      <c r="H88" s="29" t="s">
        <v>26</v>
      </c>
      <c r="I88" s="29" t="s">
        <v>27</v>
      </c>
      <c r="J88" s="29" t="s">
        <v>246</v>
      </c>
      <c r="K88" s="29" t="s">
        <v>349</v>
      </c>
      <c r="L88" s="29" t="s">
        <v>26</v>
      </c>
      <c r="M88" s="29" t="s">
        <v>27</v>
      </c>
      <c r="N88" s="29" t="s">
        <v>370</v>
      </c>
      <c r="O88" s="29" t="s">
        <v>371</v>
      </c>
      <c r="P88" s="30" t="str">
        <f>+38(0464)521783</f>
        <v>#ERROR!</v>
      </c>
      <c r="Q88" s="29" t="s">
        <v>351</v>
      </c>
      <c r="R88" s="29" t="s">
        <v>81</v>
      </c>
      <c r="S88" s="29" t="s">
        <v>278</v>
      </c>
      <c r="T88" s="31"/>
    </row>
    <row r="89">
      <c r="A89" s="12">
        <v>86.0</v>
      </c>
      <c r="B89" s="29" t="s">
        <v>372</v>
      </c>
      <c r="C89" s="29" t="s">
        <v>244</v>
      </c>
      <c r="D89" s="29" t="s">
        <v>77</v>
      </c>
      <c r="E89" s="29">
        <v>4.203913E7</v>
      </c>
      <c r="F89" s="29" t="s">
        <v>353</v>
      </c>
      <c r="G89" s="29" t="s">
        <v>25</v>
      </c>
      <c r="H89" s="29" t="s">
        <v>26</v>
      </c>
      <c r="I89" s="29" t="s">
        <v>27</v>
      </c>
      <c r="J89" s="29" t="s">
        <v>246</v>
      </c>
      <c r="K89" s="29" t="s">
        <v>349</v>
      </c>
      <c r="L89" s="29" t="s">
        <v>26</v>
      </c>
      <c r="M89" s="29" t="s">
        <v>27</v>
      </c>
      <c r="N89" s="29" t="s">
        <v>373</v>
      </c>
      <c r="O89" s="29" t="s">
        <v>374</v>
      </c>
      <c r="P89" s="30" t="str">
        <f>+38(0464)521783</f>
        <v>#ERROR!</v>
      </c>
      <c r="Q89" s="29" t="s">
        <v>351</v>
      </c>
      <c r="R89" s="29" t="s">
        <v>81</v>
      </c>
      <c r="S89" s="29" t="s">
        <v>375</v>
      </c>
      <c r="T89" s="31"/>
    </row>
    <row r="90">
      <c r="A90" s="12">
        <v>87.0</v>
      </c>
      <c r="B90" s="29" t="s">
        <v>376</v>
      </c>
      <c r="C90" s="29" t="s">
        <v>244</v>
      </c>
      <c r="D90" s="29" t="s">
        <v>77</v>
      </c>
      <c r="E90" s="29">
        <v>4.203913E7</v>
      </c>
      <c r="F90" s="29" t="s">
        <v>356</v>
      </c>
      <c r="G90" s="29" t="s">
        <v>25</v>
      </c>
      <c r="H90" s="29" t="s">
        <v>26</v>
      </c>
      <c r="I90" s="29" t="s">
        <v>27</v>
      </c>
      <c r="J90" s="29" t="s">
        <v>246</v>
      </c>
      <c r="K90" s="29" t="s">
        <v>349</v>
      </c>
      <c r="L90" s="29" t="s">
        <v>26</v>
      </c>
      <c r="M90" s="29" t="s">
        <v>27</v>
      </c>
      <c r="N90" s="29" t="s">
        <v>377</v>
      </c>
      <c r="O90" s="29" t="s">
        <v>378</v>
      </c>
      <c r="P90" s="30" t="str">
        <f>+38(0464)521783</f>
        <v>#ERROR!</v>
      </c>
      <c r="Q90" s="29" t="s">
        <v>351</v>
      </c>
      <c r="R90" s="29" t="s">
        <v>81</v>
      </c>
      <c r="S90" s="29" t="s">
        <v>286</v>
      </c>
      <c r="T90" s="31"/>
    </row>
    <row r="91">
      <c r="A91" s="12">
        <v>88.0</v>
      </c>
      <c r="B91" s="32" t="s">
        <v>379</v>
      </c>
      <c r="C91" s="29" t="s">
        <v>244</v>
      </c>
      <c r="D91" s="29" t="s">
        <v>77</v>
      </c>
      <c r="E91" s="29">
        <v>4.203913E7</v>
      </c>
      <c r="F91" s="29" t="s">
        <v>353</v>
      </c>
      <c r="G91" s="29" t="s">
        <v>25</v>
      </c>
      <c r="H91" s="29" t="s">
        <v>26</v>
      </c>
      <c r="I91" s="29" t="s">
        <v>27</v>
      </c>
      <c r="J91" s="29" t="s">
        <v>246</v>
      </c>
      <c r="K91" s="29" t="s">
        <v>349</v>
      </c>
      <c r="L91" s="29" t="s">
        <v>26</v>
      </c>
      <c r="M91" s="29" t="s">
        <v>27</v>
      </c>
      <c r="N91" s="29" t="s">
        <v>380</v>
      </c>
      <c r="O91" s="29" t="s">
        <v>381</v>
      </c>
      <c r="P91" s="30" t="str">
        <f>+38(0464)521783</f>
        <v>#ERROR!</v>
      </c>
      <c r="Q91" s="29" t="s">
        <v>351</v>
      </c>
      <c r="R91" s="29" t="s">
        <v>81</v>
      </c>
      <c r="S91" s="29" t="s">
        <v>290</v>
      </c>
      <c r="T91" s="31"/>
    </row>
    <row r="92">
      <c r="A92" s="12">
        <v>89.0</v>
      </c>
      <c r="B92" s="29" t="s">
        <v>382</v>
      </c>
      <c r="C92" s="29" t="s">
        <v>244</v>
      </c>
      <c r="D92" s="29" t="s">
        <v>77</v>
      </c>
      <c r="E92" s="29">
        <v>4.203913E7</v>
      </c>
      <c r="F92" s="29" t="s">
        <v>353</v>
      </c>
      <c r="G92" s="29" t="s">
        <v>25</v>
      </c>
      <c r="H92" s="29" t="s">
        <v>26</v>
      </c>
      <c r="I92" s="29" t="s">
        <v>27</v>
      </c>
      <c r="J92" s="29" t="s">
        <v>246</v>
      </c>
      <c r="K92" s="29" t="s">
        <v>349</v>
      </c>
      <c r="L92" s="29" t="s">
        <v>26</v>
      </c>
      <c r="M92" s="29" t="s">
        <v>27</v>
      </c>
      <c r="N92" s="29" t="s">
        <v>383</v>
      </c>
      <c r="O92" s="29" t="s">
        <v>384</v>
      </c>
      <c r="P92" s="30" t="str">
        <f>+38(0464)521783</f>
        <v>#ERROR!</v>
      </c>
      <c r="Q92" s="29" t="s">
        <v>351</v>
      </c>
      <c r="R92" s="29" t="s">
        <v>81</v>
      </c>
      <c r="S92" s="29" t="s">
        <v>385</v>
      </c>
      <c r="T92" s="31"/>
    </row>
    <row r="93">
      <c r="A93" s="12">
        <v>90.0</v>
      </c>
      <c r="B93" s="29" t="s">
        <v>386</v>
      </c>
      <c r="C93" s="29" t="s">
        <v>244</v>
      </c>
      <c r="D93" s="29" t="s">
        <v>77</v>
      </c>
      <c r="E93" s="29">
        <v>4.203913E7</v>
      </c>
      <c r="F93" s="29" t="s">
        <v>356</v>
      </c>
      <c r="G93" s="29" t="s">
        <v>25</v>
      </c>
      <c r="H93" s="29" t="s">
        <v>26</v>
      </c>
      <c r="I93" s="29" t="s">
        <v>27</v>
      </c>
      <c r="J93" s="29" t="s">
        <v>246</v>
      </c>
      <c r="K93" s="29" t="s">
        <v>349</v>
      </c>
      <c r="L93" s="29" t="s">
        <v>26</v>
      </c>
      <c r="M93" s="29" t="s">
        <v>27</v>
      </c>
      <c r="N93" s="29" t="s">
        <v>387</v>
      </c>
      <c r="O93" s="29" t="s">
        <v>388</v>
      </c>
      <c r="P93" s="30" t="str">
        <f>+38(0464)521783</f>
        <v>#ERROR!</v>
      </c>
      <c r="Q93" s="29" t="s">
        <v>351</v>
      </c>
      <c r="R93" s="29" t="s">
        <v>81</v>
      </c>
      <c r="S93" s="29" t="s">
        <v>294</v>
      </c>
      <c r="T93" s="31"/>
    </row>
    <row r="94">
      <c r="A94" s="12">
        <v>91.0</v>
      </c>
      <c r="B94" s="29" t="s">
        <v>389</v>
      </c>
      <c r="C94" s="29" t="s">
        <v>244</v>
      </c>
      <c r="D94" s="29" t="s">
        <v>77</v>
      </c>
      <c r="E94" s="29">
        <v>4.203913E7</v>
      </c>
      <c r="F94" s="29" t="s">
        <v>353</v>
      </c>
      <c r="G94" s="29" t="s">
        <v>25</v>
      </c>
      <c r="H94" s="29" t="s">
        <v>26</v>
      </c>
      <c r="I94" s="29" t="s">
        <v>27</v>
      </c>
      <c r="J94" s="29" t="s">
        <v>246</v>
      </c>
      <c r="K94" s="29" t="s">
        <v>349</v>
      </c>
      <c r="L94" s="29" t="s">
        <v>26</v>
      </c>
      <c r="M94" s="29" t="s">
        <v>27</v>
      </c>
      <c r="N94" s="29" t="s">
        <v>390</v>
      </c>
      <c r="O94" s="29" t="s">
        <v>391</v>
      </c>
      <c r="P94" s="30" t="str">
        <f>+38(0464)521783</f>
        <v>#ERROR!</v>
      </c>
      <c r="Q94" s="29" t="s">
        <v>351</v>
      </c>
      <c r="R94" s="29" t="s">
        <v>81</v>
      </c>
      <c r="S94" s="29" t="s">
        <v>392</v>
      </c>
      <c r="T94" s="31"/>
    </row>
    <row r="95">
      <c r="A95" s="12">
        <v>92.0</v>
      </c>
      <c r="B95" s="29" t="s">
        <v>393</v>
      </c>
      <c r="C95" s="29" t="s">
        <v>244</v>
      </c>
      <c r="D95" s="29" t="s">
        <v>77</v>
      </c>
      <c r="E95" s="29">
        <v>4.203913E7</v>
      </c>
      <c r="F95" s="29" t="s">
        <v>353</v>
      </c>
      <c r="G95" s="29" t="s">
        <v>25</v>
      </c>
      <c r="H95" s="29" t="s">
        <v>26</v>
      </c>
      <c r="I95" s="29" t="s">
        <v>27</v>
      </c>
      <c r="J95" s="29" t="s">
        <v>246</v>
      </c>
      <c r="K95" s="29" t="s">
        <v>349</v>
      </c>
      <c r="L95" s="29" t="s">
        <v>26</v>
      </c>
      <c r="M95" s="29" t="s">
        <v>27</v>
      </c>
      <c r="N95" s="29" t="s">
        <v>394</v>
      </c>
      <c r="O95" s="29" t="s">
        <v>395</v>
      </c>
      <c r="P95" s="30" t="str">
        <f>+38(0464)521783</f>
        <v>#ERROR!</v>
      </c>
      <c r="Q95" s="29" t="s">
        <v>351</v>
      </c>
      <c r="R95" s="29" t="s">
        <v>81</v>
      </c>
      <c r="S95" s="29" t="s">
        <v>298</v>
      </c>
      <c r="T95" s="31"/>
    </row>
    <row r="96">
      <c r="A96" s="12">
        <v>93.0</v>
      </c>
      <c r="B96" s="29" t="s">
        <v>396</v>
      </c>
      <c r="C96" s="29" t="s">
        <v>244</v>
      </c>
      <c r="D96" s="29" t="s">
        <v>77</v>
      </c>
      <c r="E96" s="29">
        <v>4.203913E7</v>
      </c>
      <c r="F96" s="29" t="s">
        <v>353</v>
      </c>
      <c r="G96" s="29" t="s">
        <v>25</v>
      </c>
      <c r="H96" s="29" t="s">
        <v>26</v>
      </c>
      <c r="I96" s="29" t="s">
        <v>27</v>
      </c>
      <c r="J96" s="29" t="s">
        <v>246</v>
      </c>
      <c r="K96" s="29" t="s">
        <v>349</v>
      </c>
      <c r="L96" s="29" t="s">
        <v>26</v>
      </c>
      <c r="M96" s="29" t="s">
        <v>27</v>
      </c>
      <c r="N96" s="29" t="s">
        <v>397</v>
      </c>
      <c r="O96" s="29" t="s">
        <v>398</v>
      </c>
      <c r="P96" s="30" t="str">
        <f>+38(0464)521783</f>
        <v>#ERROR!</v>
      </c>
      <c r="Q96" s="29" t="s">
        <v>351</v>
      </c>
      <c r="R96" s="29" t="s">
        <v>81</v>
      </c>
      <c r="S96" s="29" t="s">
        <v>302</v>
      </c>
      <c r="T96" s="31"/>
    </row>
    <row r="97">
      <c r="A97" s="12">
        <v>94.0</v>
      </c>
      <c r="B97" s="29" t="s">
        <v>399</v>
      </c>
      <c r="C97" s="29" t="s">
        <v>244</v>
      </c>
      <c r="D97" s="29" t="s">
        <v>77</v>
      </c>
      <c r="E97" s="29">
        <v>4.203913E7</v>
      </c>
      <c r="F97" s="29" t="s">
        <v>353</v>
      </c>
      <c r="G97" s="29" t="s">
        <v>25</v>
      </c>
      <c r="H97" s="29" t="s">
        <v>26</v>
      </c>
      <c r="I97" s="29" t="s">
        <v>27</v>
      </c>
      <c r="J97" s="29" t="s">
        <v>246</v>
      </c>
      <c r="K97" s="29" t="s">
        <v>349</v>
      </c>
      <c r="L97" s="29" t="s">
        <v>26</v>
      </c>
      <c r="M97" s="29" t="s">
        <v>27</v>
      </c>
      <c r="N97" s="29" t="s">
        <v>400</v>
      </c>
      <c r="O97" s="29" t="s">
        <v>309</v>
      </c>
      <c r="P97" s="30" t="str">
        <f>+38(0464)521783</f>
        <v>#ERROR!</v>
      </c>
      <c r="Q97" s="29" t="s">
        <v>351</v>
      </c>
      <c r="R97" s="29" t="s">
        <v>81</v>
      </c>
      <c r="S97" s="29" t="s">
        <v>310</v>
      </c>
      <c r="T97" s="31"/>
    </row>
    <row r="98">
      <c r="A98" s="12">
        <v>95.0</v>
      </c>
      <c r="B98" s="29" t="s">
        <v>401</v>
      </c>
      <c r="C98" s="29" t="s">
        <v>244</v>
      </c>
      <c r="D98" s="29" t="s">
        <v>77</v>
      </c>
      <c r="E98" s="29">
        <v>4.203913E7</v>
      </c>
      <c r="F98" s="29" t="s">
        <v>356</v>
      </c>
      <c r="G98" s="29" t="s">
        <v>25</v>
      </c>
      <c r="H98" s="29" t="s">
        <v>26</v>
      </c>
      <c r="I98" s="29" t="s">
        <v>27</v>
      </c>
      <c r="J98" s="29" t="s">
        <v>246</v>
      </c>
      <c r="K98" s="29" t="s">
        <v>349</v>
      </c>
      <c r="L98" s="29" t="s">
        <v>26</v>
      </c>
      <c r="M98" s="29" t="s">
        <v>27</v>
      </c>
      <c r="N98" s="29" t="s">
        <v>402</v>
      </c>
      <c r="O98" s="29" t="s">
        <v>403</v>
      </c>
      <c r="P98" s="30" t="str">
        <f>+38(0464)521783</f>
        <v>#ERROR!</v>
      </c>
      <c r="Q98" s="29" t="s">
        <v>351</v>
      </c>
      <c r="R98" s="29" t="s">
        <v>81</v>
      </c>
      <c r="S98" s="29" t="s">
        <v>314</v>
      </c>
      <c r="T98" s="31"/>
    </row>
    <row r="99">
      <c r="A99" s="12">
        <v>96.0</v>
      </c>
      <c r="B99" s="29" t="s">
        <v>404</v>
      </c>
      <c r="C99" s="29" t="s">
        <v>244</v>
      </c>
      <c r="D99" s="29" t="s">
        <v>77</v>
      </c>
      <c r="E99" s="29">
        <v>4.203913E7</v>
      </c>
      <c r="F99" s="29" t="s">
        <v>353</v>
      </c>
      <c r="G99" s="29" t="s">
        <v>25</v>
      </c>
      <c r="H99" s="29" t="s">
        <v>26</v>
      </c>
      <c r="I99" s="29" t="s">
        <v>27</v>
      </c>
      <c r="J99" s="29" t="s">
        <v>246</v>
      </c>
      <c r="K99" s="29" t="s">
        <v>349</v>
      </c>
      <c r="L99" s="29" t="s">
        <v>26</v>
      </c>
      <c r="M99" s="29" t="s">
        <v>27</v>
      </c>
      <c r="N99" s="29" t="s">
        <v>405</v>
      </c>
      <c r="O99" s="29" t="s">
        <v>406</v>
      </c>
      <c r="P99" s="30" t="str">
        <f>+38(0464)521783</f>
        <v>#ERROR!</v>
      </c>
      <c r="Q99" s="29" t="s">
        <v>351</v>
      </c>
      <c r="R99" s="29" t="s">
        <v>81</v>
      </c>
      <c r="S99" s="29" t="s">
        <v>306</v>
      </c>
      <c r="T99" s="31"/>
    </row>
    <row r="100">
      <c r="A100" s="12">
        <v>97.0</v>
      </c>
      <c r="B100" s="29" t="s">
        <v>407</v>
      </c>
      <c r="C100" s="29" t="s">
        <v>244</v>
      </c>
      <c r="D100" s="29" t="s">
        <v>77</v>
      </c>
      <c r="E100" s="29">
        <v>4.203913E7</v>
      </c>
      <c r="F100" s="29" t="s">
        <v>408</v>
      </c>
      <c r="G100" s="29" t="s">
        <v>25</v>
      </c>
      <c r="H100" s="29" t="s">
        <v>26</v>
      </c>
      <c r="I100" s="29" t="s">
        <v>27</v>
      </c>
      <c r="J100" s="29" t="s">
        <v>246</v>
      </c>
      <c r="K100" s="29" t="s">
        <v>349</v>
      </c>
      <c r="L100" s="29" t="s">
        <v>26</v>
      </c>
      <c r="M100" s="29" t="s">
        <v>27</v>
      </c>
      <c r="N100" s="29" t="s">
        <v>409</v>
      </c>
      <c r="O100" s="29" t="s">
        <v>410</v>
      </c>
      <c r="P100" s="30" t="str">
        <f>+38(0464)521783</f>
        <v>#ERROR!</v>
      </c>
      <c r="Q100" s="29" t="s">
        <v>351</v>
      </c>
      <c r="R100" s="29" t="s">
        <v>81</v>
      </c>
      <c r="S100" s="29" t="s">
        <v>411</v>
      </c>
      <c r="T100" s="31"/>
    </row>
    <row r="101">
      <c r="A101" s="12">
        <v>98.0</v>
      </c>
      <c r="B101" s="29" t="s">
        <v>117</v>
      </c>
      <c r="C101" s="29" t="s">
        <v>244</v>
      </c>
      <c r="D101" s="29" t="s">
        <v>77</v>
      </c>
      <c r="E101" s="29">
        <v>4.203913E7</v>
      </c>
      <c r="F101" s="29" t="s">
        <v>353</v>
      </c>
      <c r="G101" s="29" t="s">
        <v>25</v>
      </c>
      <c r="H101" s="29" t="s">
        <v>26</v>
      </c>
      <c r="I101" s="29" t="s">
        <v>27</v>
      </c>
      <c r="J101" s="29" t="s">
        <v>246</v>
      </c>
      <c r="K101" s="29" t="s">
        <v>349</v>
      </c>
      <c r="L101" s="29" t="s">
        <v>26</v>
      </c>
      <c r="M101" s="29" t="s">
        <v>27</v>
      </c>
      <c r="N101" s="29" t="s">
        <v>412</v>
      </c>
      <c r="O101" s="29" t="s">
        <v>413</v>
      </c>
      <c r="P101" s="30" t="str">
        <f>+38(0464)521783</f>
        <v>#ERROR!</v>
      </c>
      <c r="Q101" s="29" t="s">
        <v>351</v>
      </c>
      <c r="R101" s="29" t="s">
        <v>81</v>
      </c>
      <c r="S101" s="29" t="s">
        <v>318</v>
      </c>
      <c r="T101" s="31"/>
    </row>
    <row r="102">
      <c r="A102" s="12">
        <v>99.0</v>
      </c>
      <c r="B102" s="29" t="s">
        <v>414</v>
      </c>
      <c r="C102" s="29" t="s">
        <v>244</v>
      </c>
      <c r="D102" s="29" t="s">
        <v>214</v>
      </c>
      <c r="E102" s="29">
        <v>4.203913E7</v>
      </c>
      <c r="F102" s="29" t="s">
        <v>353</v>
      </c>
      <c r="G102" s="29" t="s">
        <v>25</v>
      </c>
      <c r="H102" s="29" t="s">
        <v>26</v>
      </c>
      <c r="I102" s="29" t="s">
        <v>27</v>
      </c>
      <c r="J102" s="29" t="s">
        <v>246</v>
      </c>
      <c r="K102" s="29" t="s">
        <v>349</v>
      </c>
      <c r="L102" s="29" t="s">
        <v>26</v>
      </c>
      <c r="M102" s="29" t="s">
        <v>27</v>
      </c>
      <c r="N102" s="29" t="s">
        <v>415</v>
      </c>
      <c r="O102" s="29" t="s">
        <v>416</v>
      </c>
      <c r="P102" s="30" t="str">
        <f>+38(0464)521783</f>
        <v>#ERROR!</v>
      </c>
      <c r="Q102" s="29" t="s">
        <v>351</v>
      </c>
      <c r="R102" s="29" t="s">
        <v>81</v>
      </c>
      <c r="S102" s="29" t="s">
        <v>322</v>
      </c>
      <c r="T102" s="31"/>
    </row>
    <row r="103">
      <c r="A103" s="12">
        <v>100.0</v>
      </c>
      <c r="B103" s="29" t="s">
        <v>417</v>
      </c>
      <c r="C103" s="29" t="s">
        <v>244</v>
      </c>
      <c r="D103" s="29" t="s">
        <v>77</v>
      </c>
      <c r="E103" s="29">
        <v>4.203913E7</v>
      </c>
      <c r="F103" s="29" t="s">
        <v>353</v>
      </c>
      <c r="G103" s="29" t="s">
        <v>25</v>
      </c>
      <c r="H103" s="29" t="s">
        <v>26</v>
      </c>
      <c r="I103" s="29" t="s">
        <v>27</v>
      </c>
      <c r="J103" s="29" t="s">
        <v>246</v>
      </c>
      <c r="K103" s="29" t="s">
        <v>349</v>
      </c>
      <c r="L103" s="29" t="s">
        <v>26</v>
      </c>
      <c r="M103" s="29" t="s">
        <v>27</v>
      </c>
      <c r="N103" s="29" t="s">
        <v>418</v>
      </c>
      <c r="O103" s="29" t="s">
        <v>419</v>
      </c>
      <c r="P103" s="30" t="str">
        <f>+38(0464)521783</f>
        <v>#ERROR!</v>
      </c>
      <c r="Q103" s="29" t="s">
        <v>351</v>
      </c>
      <c r="R103" s="29" t="s">
        <v>81</v>
      </c>
      <c r="S103" s="29" t="s">
        <v>330</v>
      </c>
      <c r="T103" s="31"/>
    </row>
    <row r="104">
      <c r="A104" s="12">
        <v>101.0</v>
      </c>
      <c r="B104" s="29" t="s">
        <v>420</v>
      </c>
      <c r="C104" s="29" t="s">
        <v>244</v>
      </c>
      <c r="D104" s="29" t="s">
        <v>77</v>
      </c>
      <c r="E104" s="29">
        <v>4.203913E7</v>
      </c>
      <c r="F104" s="29" t="s">
        <v>353</v>
      </c>
      <c r="G104" s="29" t="s">
        <v>25</v>
      </c>
      <c r="H104" s="29" t="s">
        <v>26</v>
      </c>
      <c r="I104" s="29" t="s">
        <v>27</v>
      </c>
      <c r="J104" s="29" t="s">
        <v>246</v>
      </c>
      <c r="K104" s="29" t="s">
        <v>349</v>
      </c>
      <c r="L104" s="29" t="s">
        <v>26</v>
      </c>
      <c r="M104" s="29" t="s">
        <v>27</v>
      </c>
      <c r="N104" s="29" t="s">
        <v>421</v>
      </c>
      <c r="O104" s="29" t="s">
        <v>422</v>
      </c>
      <c r="P104" s="30" t="str">
        <f>+38(0464)521783</f>
        <v>#ERROR!</v>
      </c>
      <c r="Q104" s="29" t="s">
        <v>351</v>
      </c>
      <c r="R104" s="29" t="s">
        <v>81</v>
      </c>
      <c r="S104" s="29" t="s">
        <v>326</v>
      </c>
      <c r="T104" s="31"/>
    </row>
    <row r="105">
      <c r="A105" s="12">
        <v>102.0</v>
      </c>
      <c r="B105" s="29" t="s">
        <v>423</v>
      </c>
      <c r="C105" s="29" t="s">
        <v>244</v>
      </c>
      <c r="D105" s="29" t="s">
        <v>77</v>
      </c>
      <c r="E105" s="29">
        <v>4.203913E7</v>
      </c>
      <c r="F105" s="29" t="s">
        <v>356</v>
      </c>
      <c r="G105" s="29" t="s">
        <v>25</v>
      </c>
      <c r="H105" s="29" t="s">
        <v>26</v>
      </c>
      <c r="I105" s="29" t="s">
        <v>27</v>
      </c>
      <c r="J105" s="29" t="s">
        <v>246</v>
      </c>
      <c r="K105" s="29" t="s">
        <v>349</v>
      </c>
      <c r="L105" s="29" t="s">
        <v>26</v>
      </c>
      <c r="M105" s="29" t="s">
        <v>27</v>
      </c>
      <c r="N105" s="29" t="s">
        <v>424</v>
      </c>
      <c r="O105" s="29" t="s">
        <v>425</v>
      </c>
      <c r="P105" s="30" t="str">
        <f>+38(0464)521783</f>
        <v>#ERROR!</v>
      </c>
      <c r="Q105" s="29" t="s">
        <v>351</v>
      </c>
      <c r="R105" s="29" t="s">
        <v>81</v>
      </c>
      <c r="S105" s="29" t="s">
        <v>426</v>
      </c>
      <c r="T105" s="31"/>
    </row>
    <row r="106">
      <c r="A106" s="12">
        <v>103.0</v>
      </c>
      <c r="B106" s="29" t="s">
        <v>427</v>
      </c>
      <c r="C106" s="29" t="s">
        <v>244</v>
      </c>
      <c r="D106" s="29" t="s">
        <v>77</v>
      </c>
      <c r="E106" s="29">
        <v>4.203913E7</v>
      </c>
      <c r="F106" s="29" t="s">
        <v>353</v>
      </c>
      <c r="G106" s="29" t="s">
        <v>25</v>
      </c>
      <c r="H106" s="29" t="s">
        <v>26</v>
      </c>
      <c r="I106" s="29" t="s">
        <v>27</v>
      </c>
      <c r="J106" s="29" t="s">
        <v>246</v>
      </c>
      <c r="K106" s="29" t="s">
        <v>349</v>
      </c>
      <c r="L106" s="29" t="s">
        <v>26</v>
      </c>
      <c r="M106" s="29" t="s">
        <v>27</v>
      </c>
      <c r="N106" s="29" t="s">
        <v>428</v>
      </c>
      <c r="O106" s="29" t="s">
        <v>429</v>
      </c>
      <c r="P106" s="30" t="str">
        <f>+38(0464)521783</f>
        <v>#ERROR!</v>
      </c>
      <c r="Q106" s="29" t="s">
        <v>351</v>
      </c>
      <c r="R106" s="29" t="s">
        <v>81</v>
      </c>
      <c r="S106" s="29" t="s">
        <v>430</v>
      </c>
      <c r="T106" s="31"/>
    </row>
    <row r="107">
      <c r="A107" s="12">
        <v>104.0</v>
      </c>
      <c r="B107" s="29" t="s">
        <v>431</v>
      </c>
      <c r="C107" s="29" t="s">
        <v>244</v>
      </c>
      <c r="D107" s="29" t="s">
        <v>77</v>
      </c>
      <c r="E107" s="29">
        <v>4.203913E7</v>
      </c>
      <c r="F107" s="29" t="s">
        <v>353</v>
      </c>
      <c r="G107" s="29" t="s">
        <v>25</v>
      </c>
      <c r="H107" s="29" t="s">
        <v>26</v>
      </c>
      <c r="I107" s="29" t="s">
        <v>27</v>
      </c>
      <c r="J107" s="29" t="s">
        <v>246</v>
      </c>
      <c r="K107" s="29" t="s">
        <v>349</v>
      </c>
      <c r="L107" s="29" t="s">
        <v>26</v>
      </c>
      <c r="M107" s="29" t="s">
        <v>27</v>
      </c>
      <c r="N107" s="29" t="s">
        <v>432</v>
      </c>
      <c r="O107" s="29" t="s">
        <v>433</v>
      </c>
      <c r="P107" s="30" t="str">
        <f>+38(0464)521783</f>
        <v>#ERROR!</v>
      </c>
      <c r="Q107" s="29" t="s">
        <v>351</v>
      </c>
      <c r="R107" s="29" t="s">
        <v>81</v>
      </c>
      <c r="S107" s="29" t="s">
        <v>334</v>
      </c>
      <c r="T107" s="31"/>
    </row>
    <row r="108">
      <c r="A108" s="12">
        <v>105.0</v>
      </c>
      <c r="B108" s="29" t="s">
        <v>434</v>
      </c>
      <c r="C108" s="29" t="s">
        <v>244</v>
      </c>
      <c r="D108" s="29" t="s">
        <v>77</v>
      </c>
      <c r="E108" s="29">
        <v>4.203913E7</v>
      </c>
      <c r="F108" s="29" t="s">
        <v>356</v>
      </c>
      <c r="G108" s="29" t="s">
        <v>25</v>
      </c>
      <c r="H108" s="29" t="s">
        <v>26</v>
      </c>
      <c r="I108" s="29" t="s">
        <v>27</v>
      </c>
      <c r="J108" s="29" t="s">
        <v>246</v>
      </c>
      <c r="K108" s="29" t="s">
        <v>349</v>
      </c>
      <c r="L108" s="29" t="s">
        <v>26</v>
      </c>
      <c r="M108" s="29" t="s">
        <v>27</v>
      </c>
      <c r="N108" s="29" t="s">
        <v>435</v>
      </c>
      <c r="O108" s="29" t="s">
        <v>436</v>
      </c>
      <c r="P108" s="30" t="str">
        <f>+38(0464)521783</f>
        <v>#ERROR!</v>
      </c>
      <c r="Q108" s="29" t="s">
        <v>351</v>
      </c>
      <c r="R108" s="29" t="s">
        <v>81</v>
      </c>
      <c r="S108" s="29" t="s">
        <v>338</v>
      </c>
      <c r="T108" s="31"/>
    </row>
    <row r="109">
      <c r="A109" s="12">
        <v>106.0</v>
      </c>
      <c r="B109" s="29" t="s">
        <v>437</v>
      </c>
      <c r="C109" s="29" t="s">
        <v>244</v>
      </c>
      <c r="D109" s="29" t="s">
        <v>77</v>
      </c>
      <c r="E109" s="29">
        <v>4.203913E7</v>
      </c>
      <c r="F109" s="29" t="s">
        <v>353</v>
      </c>
      <c r="G109" s="29" t="s">
        <v>25</v>
      </c>
      <c r="H109" s="29" t="s">
        <v>26</v>
      </c>
      <c r="I109" s="29" t="s">
        <v>27</v>
      </c>
      <c r="J109" s="29" t="s">
        <v>246</v>
      </c>
      <c r="K109" s="29" t="s">
        <v>349</v>
      </c>
      <c r="L109" s="29" t="s">
        <v>26</v>
      </c>
      <c r="M109" s="29" t="s">
        <v>27</v>
      </c>
      <c r="N109" s="29" t="s">
        <v>438</v>
      </c>
      <c r="O109" s="29" t="s">
        <v>439</v>
      </c>
      <c r="P109" s="30" t="str">
        <f>+38(0464)521783</f>
        <v>#ERROR!</v>
      </c>
      <c r="Q109" s="29" t="s">
        <v>351</v>
      </c>
      <c r="R109" s="29" t="s">
        <v>81</v>
      </c>
      <c r="S109" s="29" t="s">
        <v>342</v>
      </c>
      <c r="T109" s="31"/>
    </row>
    <row r="110">
      <c r="A110" s="12">
        <v>107.0</v>
      </c>
      <c r="B110" s="29" t="s">
        <v>440</v>
      </c>
      <c r="C110" s="29" t="s">
        <v>244</v>
      </c>
      <c r="D110" s="29" t="s">
        <v>84</v>
      </c>
      <c r="E110" s="29">
        <v>5534491.0</v>
      </c>
      <c r="F110" s="29" t="s">
        <v>441</v>
      </c>
      <c r="G110" s="29" t="s">
        <v>25</v>
      </c>
      <c r="H110" s="29" t="s">
        <v>26</v>
      </c>
      <c r="I110" s="29" t="s">
        <v>27</v>
      </c>
      <c r="J110" s="29" t="s">
        <v>246</v>
      </c>
      <c r="K110" s="29" t="s">
        <v>349</v>
      </c>
      <c r="L110" s="29" t="s">
        <v>26</v>
      </c>
      <c r="M110" s="29" t="s">
        <v>27</v>
      </c>
      <c r="N110" s="29" t="s">
        <v>442</v>
      </c>
      <c r="O110" s="29" t="s">
        <v>248</v>
      </c>
      <c r="P110" s="30" t="str">
        <f>+38(0464)521783</f>
        <v>#ERROR!</v>
      </c>
      <c r="Q110" s="33" t="s">
        <v>443</v>
      </c>
      <c r="R110" s="29" t="s">
        <v>34</v>
      </c>
      <c r="S110" s="29" t="s">
        <v>250</v>
      </c>
      <c r="T110" s="31"/>
    </row>
    <row r="111">
      <c r="A111" s="12">
        <v>108.0</v>
      </c>
      <c r="B111" s="29" t="s">
        <v>444</v>
      </c>
      <c r="C111" s="29" t="s">
        <v>244</v>
      </c>
      <c r="D111" s="29" t="s">
        <v>77</v>
      </c>
      <c r="E111" s="29">
        <v>4.203913E7</v>
      </c>
      <c r="F111" s="29" t="s">
        <v>353</v>
      </c>
      <c r="G111" s="29" t="s">
        <v>25</v>
      </c>
      <c r="H111" s="30"/>
      <c r="I111" s="30"/>
      <c r="J111" s="29" t="s">
        <v>246</v>
      </c>
      <c r="K111" s="29" t="s">
        <v>349</v>
      </c>
      <c r="L111" s="29" t="s">
        <v>26</v>
      </c>
      <c r="M111" s="29" t="s">
        <v>27</v>
      </c>
      <c r="N111" s="29" t="s">
        <v>268</v>
      </c>
      <c r="O111" s="29" t="s">
        <v>445</v>
      </c>
      <c r="P111" s="30" t="str">
        <f>+38(0464)521783</f>
        <v>#ERROR!</v>
      </c>
      <c r="Q111" s="33" t="s">
        <v>446</v>
      </c>
      <c r="R111" s="29" t="s">
        <v>81</v>
      </c>
      <c r="S111" s="29" t="s">
        <v>270</v>
      </c>
      <c r="T111" s="31"/>
    </row>
    <row r="112">
      <c r="A112" s="12">
        <v>109.0</v>
      </c>
      <c r="B112" s="29" t="s">
        <v>447</v>
      </c>
      <c r="C112" s="29" t="s">
        <v>244</v>
      </c>
      <c r="D112" s="29" t="s">
        <v>122</v>
      </c>
      <c r="E112" s="29">
        <v>3.437092E7</v>
      </c>
      <c r="F112" s="29" t="s">
        <v>448</v>
      </c>
      <c r="G112" s="29" t="s">
        <v>25</v>
      </c>
      <c r="H112" s="29" t="s">
        <v>26</v>
      </c>
      <c r="I112" s="29" t="s">
        <v>27</v>
      </c>
      <c r="J112" s="29" t="s">
        <v>246</v>
      </c>
      <c r="K112" s="29" t="s">
        <v>449</v>
      </c>
      <c r="L112" s="29" t="s">
        <v>26</v>
      </c>
      <c r="M112" s="29" t="s">
        <v>27</v>
      </c>
      <c r="N112" s="29" t="s">
        <v>246</v>
      </c>
      <c r="O112" s="29" t="s">
        <v>449</v>
      </c>
      <c r="P112" s="30" t="str">
        <f>+38(04645)23362</f>
        <v>#ERROR!</v>
      </c>
      <c r="Q112" s="29" t="s">
        <v>450</v>
      </c>
      <c r="R112" s="29" t="s">
        <v>75</v>
      </c>
      <c r="S112" s="29" t="s">
        <v>250</v>
      </c>
      <c r="T112" s="31"/>
    </row>
    <row r="113">
      <c r="A113" s="12">
        <v>110.0</v>
      </c>
      <c r="B113" s="29" t="s">
        <v>451</v>
      </c>
      <c r="C113" s="29" t="s">
        <v>244</v>
      </c>
      <c r="D113" s="29" t="s">
        <v>128</v>
      </c>
      <c r="E113" s="29">
        <v>5535007.0</v>
      </c>
      <c r="F113" s="29" t="s">
        <v>448</v>
      </c>
      <c r="G113" s="29" t="s">
        <v>25</v>
      </c>
      <c r="H113" s="29" t="s">
        <v>26</v>
      </c>
      <c r="I113" s="29" t="s">
        <v>27</v>
      </c>
      <c r="J113" s="29" t="s">
        <v>246</v>
      </c>
      <c r="K113" s="29" t="s">
        <v>452</v>
      </c>
      <c r="L113" s="29" t="s">
        <v>26</v>
      </c>
      <c r="M113" s="29" t="s">
        <v>27</v>
      </c>
      <c r="N113" s="29" t="s">
        <v>246</v>
      </c>
      <c r="O113" s="29" t="s">
        <v>452</v>
      </c>
      <c r="P113" s="30" t="str">
        <f>+38 (0464)5 21 769</f>
        <v>#ERROR!</v>
      </c>
      <c r="Q113" s="29" t="s">
        <v>453</v>
      </c>
      <c r="R113" s="29" t="s">
        <v>75</v>
      </c>
      <c r="S113" s="29" t="s">
        <v>250</v>
      </c>
      <c r="T113" s="31"/>
    </row>
    <row r="114">
      <c r="A114" s="12">
        <v>111.0</v>
      </c>
      <c r="B114" s="34" t="s">
        <v>454</v>
      </c>
      <c r="C114" s="34" t="s">
        <v>455</v>
      </c>
      <c r="D114" s="34" t="s">
        <v>23</v>
      </c>
      <c r="E114" s="34">
        <v>5389882.0</v>
      </c>
      <c r="F114" s="34" t="s">
        <v>456</v>
      </c>
      <c r="G114" s="34" t="s">
        <v>25</v>
      </c>
      <c r="H114" s="34" t="s">
        <v>26</v>
      </c>
      <c r="I114" s="34" t="s">
        <v>27</v>
      </c>
      <c r="J114" s="34" t="s">
        <v>457</v>
      </c>
      <c r="K114" s="34" t="s">
        <v>458</v>
      </c>
      <c r="L114" s="34" t="s">
        <v>26</v>
      </c>
      <c r="M114" s="34" t="s">
        <v>27</v>
      </c>
      <c r="N114" s="34" t="s">
        <v>459</v>
      </c>
      <c r="O114" s="34" t="s">
        <v>460</v>
      </c>
      <c r="P114" s="35" t="str">
        <f>+38(063) 258 66 88</f>
        <v>#ERROR!</v>
      </c>
      <c r="Q114" s="36" t="s">
        <v>461</v>
      </c>
      <c r="R114" s="34" t="s">
        <v>40</v>
      </c>
      <c r="S114" s="34" t="s">
        <v>462</v>
      </c>
      <c r="T114" s="37" t="s">
        <v>463</v>
      </c>
    </row>
    <row r="115">
      <c r="A115" s="12">
        <v>112.0</v>
      </c>
      <c r="B115" s="34" t="s">
        <v>464</v>
      </c>
      <c r="C115" s="34" t="s">
        <v>455</v>
      </c>
      <c r="D115" s="34" t="s">
        <v>23</v>
      </c>
      <c r="E115" s="34">
        <v>5389882.0</v>
      </c>
      <c r="F115" s="34" t="s">
        <v>456</v>
      </c>
      <c r="G115" s="34" t="s">
        <v>25</v>
      </c>
      <c r="H115" s="34" t="s">
        <v>26</v>
      </c>
      <c r="I115" s="34" t="s">
        <v>27</v>
      </c>
      <c r="J115" s="34" t="s">
        <v>457</v>
      </c>
      <c r="K115" s="34" t="s">
        <v>458</v>
      </c>
      <c r="L115" s="34" t="s">
        <v>26</v>
      </c>
      <c r="M115" s="34" t="s">
        <v>27</v>
      </c>
      <c r="N115" s="34" t="s">
        <v>465</v>
      </c>
      <c r="O115" s="34" t="s">
        <v>466</v>
      </c>
      <c r="P115" s="35" t="str">
        <f>+38(063) 258 66 88</f>
        <v>#ERROR!</v>
      </c>
      <c r="Q115" s="36" t="s">
        <v>467</v>
      </c>
      <c r="R115" s="34" t="s">
        <v>40</v>
      </c>
      <c r="S115" s="34" t="s">
        <v>468</v>
      </c>
      <c r="T115" s="37" t="s">
        <v>463</v>
      </c>
    </row>
    <row r="116">
      <c r="A116" s="12">
        <v>113.0</v>
      </c>
      <c r="B116" s="34" t="s">
        <v>469</v>
      </c>
      <c r="C116" s="34" t="s">
        <v>455</v>
      </c>
      <c r="D116" s="34" t="s">
        <v>23</v>
      </c>
      <c r="E116" s="34">
        <v>5389882.0</v>
      </c>
      <c r="F116" s="34" t="s">
        <v>456</v>
      </c>
      <c r="G116" s="34" t="s">
        <v>25</v>
      </c>
      <c r="H116" s="34" t="s">
        <v>26</v>
      </c>
      <c r="I116" s="34" t="s">
        <v>27</v>
      </c>
      <c r="J116" s="34" t="s">
        <v>457</v>
      </c>
      <c r="K116" s="34" t="s">
        <v>458</v>
      </c>
      <c r="L116" s="34" t="s">
        <v>26</v>
      </c>
      <c r="M116" s="34" t="s">
        <v>27</v>
      </c>
      <c r="N116" s="34" t="s">
        <v>470</v>
      </c>
      <c r="O116" s="34" t="s">
        <v>471</v>
      </c>
      <c r="P116" s="35" t="str">
        <f>+38(063) 258 66 88</f>
        <v>#ERROR!</v>
      </c>
      <c r="Q116" s="36" t="s">
        <v>472</v>
      </c>
      <c r="R116" s="34" t="s">
        <v>40</v>
      </c>
      <c r="S116" s="34" t="s">
        <v>473</v>
      </c>
      <c r="T116" s="37" t="s">
        <v>463</v>
      </c>
    </row>
    <row r="117">
      <c r="A117" s="12">
        <v>114.0</v>
      </c>
      <c r="B117" s="34" t="s">
        <v>474</v>
      </c>
      <c r="C117" s="34" t="s">
        <v>455</v>
      </c>
      <c r="D117" s="34" t="s">
        <v>23</v>
      </c>
      <c r="E117" s="34">
        <v>5389882.0</v>
      </c>
      <c r="F117" s="34" t="s">
        <v>456</v>
      </c>
      <c r="G117" s="34" t="s">
        <v>25</v>
      </c>
      <c r="H117" s="34" t="s">
        <v>26</v>
      </c>
      <c r="I117" s="34" t="s">
        <v>27</v>
      </c>
      <c r="J117" s="34" t="s">
        <v>457</v>
      </c>
      <c r="K117" s="34" t="s">
        <v>458</v>
      </c>
      <c r="L117" s="34" t="s">
        <v>26</v>
      </c>
      <c r="M117" s="34" t="s">
        <v>27</v>
      </c>
      <c r="N117" s="34" t="s">
        <v>475</v>
      </c>
      <c r="O117" s="34" t="s">
        <v>476</v>
      </c>
      <c r="P117" s="35" t="str">
        <f>+38(063) 258 66 88</f>
        <v>#ERROR!</v>
      </c>
      <c r="Q117" s="36" t="s">
        <v>477</v>
      </c>
      <c r="R117" s="34" t="s">
        <v>40</v>
      </c>
      <c r="S117" s="34" t="s">
        <v>478</v>
      </c>
      <c r="T117" s="37" t="s">
        <v>463</v>
      </c>
    </row>
    <row r="118">
      <c r="A118" s="12">
        <v>115.0</v>
      </c>
      <c r="B118" s="34" t="s">
        <v>479</v>
      </c>
      <c r="C118" s="34" t="s">
        <v>455</v>
      </c>
      <c r="D118" s="34" t="s">
        <v>23</v>
      </c>
      <c r="E118" s="34">
        <v>5389882.0</v>
      </c>
      <c r="F118" s="34" t="s">
        <v>456</v>
      </c>
      <c r="G118" s="34" t="s">
        <v>25</v>
      </c>
      <c r="H118" s="34" t="s">
        <v>26</v>
      </c>
      <c r="I118" s="34" t="s">
        <v>27</v>
      </c>
      <c r="J118" s="34" t="s">
        <v>457</v>
      </c>
      <c r="K118" s="34" t="s">
        <v>458</v>
      </c>
      <c r="L118" s="34" t="s">
        <v>26</v>
      </c>
      <c r="M118" s="34" t="s">
        <v>27</v>
      </c>
      <c r="N118" s="34" t="s">
        <v>480</v>
      </c>
      <c r="O118" s="34" t="s">
        <v>481</v>
      </c>
      <c r="P118" s="35" t="str">
        <f>+38(063) 258 66 88</f>
        <v>#ERROR!</v>
      </c>
      <c r="Q118" s="36" t="s">
        <v>482</v>
      </c>
      <c r="R118" s="34" t="s">
        <v>40</v>
      </c>
      <c r="S118" s="34" t="s">
        <v>483</v>
      </c>
      <c r="T118" s="37" t="s">
        <v>463</v>
      </c>
    </row>
    <row r="119">
      <c r="A119" s="12">
        <v>116.0</v>
      </c>
      <c r="B119" s="34" t="s">
        <v>484</v>
      </c>
      <c r="C119" s="34" t="s">
        <v>455</v>
      </c>
      <c r="D119" s="34" t="s">
        <v>23</v>
      </c>
      <c r="E119" s="34">
        <v>5389882.0</v>
      </c>
      <c r="F119" s="34" t="s">
        <v>456</v>
      </c>
      <c r="G119" s="34" t="s">
        <v>25</v>
      </c>
      <c r="H119" s="34" t="s">
        <v>26</v>
      </c>
      <c r="I119" s="34" t="s">
        <v>27</v>
      </c>
      <c r="J119" s="34" t="s">
        <v>457</v>
      </c>
      <c r="K119" s="34" t="s">
        <v>458</v>
      </c>
      <c r="L119" s="34" t="s">
        <v>26</v>
      </c>
      <c r="M119" s="34" t="s">
        <v>27</v>
      </c>
      <c r="N119" s="34" t="s">
        <v>485</v>
      </c>
      <c r="O119" s="34" t="s">
        <v>486</v>
      </c>
      <c r="P119" s="35" t="str">
        <f>+38(063) 258 66 88</f>
        <v>#ERROR!</v>
      </c>
      <c r="Q119" s="36" t="s">
        <v>487</v>
      </c>
      <c r="R119" s="34" t="s">
        <v>40</v>
      </c>
      <c r="S119" s="34" t="s">
        <v>488</v>
      </c>
      <c r="T119" s="37" t="s">
        <v>463</v>
      </c>
    </row>
    <row r="120">
      <c r="A120" s="12">
        <v>117.0</v>
      </c>
      <c r="B120" s="34" t="s">
        <v>489</v>
      </c>
      <c r="C120" s="34" t="s">
        <v>455</v>
      </c>
      <c r="D120" s="34" t="s">
        <v>71</v>
      </c>
      <c r="E120" s="34">
        <v>5389882.0</v>
      </c>
      <c r="F120" s="34" t="s">
        <v>456</v>
      </c>
      <c r="G120" s="34" t="s">
        <v>25</v>
      </c>
      <c r="H120" s="34" t="s">
        <v>26</v>
      </c>
      <c r="I120" s="34" t="s">
        <v>27</v>
      </c>
      <c r="J120" s="34" t="s">
        <v>457</v>
      </c>
      <c r="K120" s="34" t="s">
        <v>458</v>
      </c>
      <c r="L120" s="34" t="s">
        <v>26</v>
      </c>
      <c r="M120" s="34" t="s">
        <v>27</v>
      </c>
      <c r="N120" s="34" t="s">
        <v>475</v>
      </c>
      <c r="O120" s="34" t="s">
        <v>476</v>
      </c>
      <c r="P120" s="35" t="str">
        <f>+38(063) 258 66 88</f>
        <v>#ERROR!</v>
      </c>
      <c r="Q120" s="36" t="s">
        <v>490</v>
      </c>
      <c r="R120" s="34" t="s">
        <v>81</v>
      </c>
      <c r="S120" s="34" t="s">
        <v>478</v>
      </c>
      <c r="T120" s="37" t="s">
        <v>463</v>
      </c>
    </row>
    <row r="121">
      <c r="A121" s="12">
        <v>118.0</v>
      </c>
      <c r="B121" s="34" t="s">
        <v>491</v>
      </c>
      <c r="C121" s="34" t="s">
        <v>455</v>
      </c>
      <c r="D121" s="34" t="s">
        <v>71</v>
      </c>
      <c r="E121" s="34">
        <v>5389882.0</v>
      </c>
      <c r="F121" s="34" t="s">
        <v>456</v>
      </c>
      <c r="G121" s="34" t="s">
        <v>25</v>
      </c>
      <c r="H121" s="34" t="s">
        <v>26</v>
      </c>
      <c r="I121" s="34" t="s">
        <v>27</v>
      </c>
      <c r="J121" s="34" t="s">
        <v>457</v>
      </c>
      <c r="K121" s="34" t="s">
        <v>458</v>
      </c>
      <c r="L121" s="34" t="s">
        <v>26</v>
      </c>
      <c r="M121" s="34" t="s">
        <v>27</v>
      </c>
      <c r="N121" s="34" t="s">
        <v>470</v>
      </c>
      <c r="O121" s="34" t="s">
        <v>471</v>
      </c>
      <c r="P121" s="35" t="str">
        <f>+38(063) 258 66 88</f>
        <v>#ERROR!</v>
      </c>
      <c r="Q121" s="36" t="s">
        <v>492</v>
      </c>
      <c r="R121" s="34" t="s">
        <v>81</v>
      </c>
      <c r="S121" s="34" t="s">
        <v>473</v>
      </c>
      <c r="T121" s="37" t="s">
        <v>463</v>
      </c>
    </row>
    <row r="122">
      <c r="A122" s="12">
        <v>119.0</v>
      </c>
      <c r="B122" s="34" t="s">
        <v>493</v>
      </c>
      <c r="C122" s="34" t="s">
        <v>455</v>
      </c>
      <c r="D122" s="34" t="s">
        <v>71</v>
      </c>
      <c r="E122" s="34">
        <v>5389882.0</v>
      </c>
      <c r="F122" s="34" t="s">
        <v>456</v>
      </c>
      <c r="G122" s="34" t="s">
        <v>25</v>
      </c>
      <c r="H122" s="34" t="s">
        <v>26</v>
      </c>
      <c r="I122" s="34" t="s">
        <v>27</v>
      </c>
      <c r="J122" s="34" t="s">
        <v>457</v>
      </c>
      <c r="K122" s="34" t="s">
        <v>458</v>
      </c>
      <c r="L122" s="34" t="s">
        <v>26</v>
      </c>
      <c r="M122" s="34" t="s">
        <v>27</v>
      </c>
      <c r="N122" s="34" t="s">
        <v>459</v>
      </c>
      <c r="O122" s="34" t="s">
        <v>460</v>
      </c>
      <c r="P122" s="35" t="str">
        <f>+38(063) 258 66 88</f>
        <v>#ERROR!</v>
      </c>
      <c r="Q122" s="36" t="s">
        <v>494</v>
      </c>
      <c r="R122" s="34" t="s">
        <v>81</v>
      </c>
      <c r="S122" s="34" t="s">
        <v>462</v>
      </c>
      <c r="T122" s="37" t="s">
        <v>463</v>
      </c>
    </row>
    <row r="123">
      <c r="A123" s="12">
        <v>120.0</v>
      </c>
      <c r="B123" s="34" t="s">
        <v>495</v>
      </c>
      <c r="C123" s="34" t="s">
        <v>455</v>
      </c>
      <c r="D123" s="34" t="s">
        <v>71</v>
      </c>
      <c r="E123" s="34">
        <v>5389882.0</v>
      </c>
      <c r="F123" s="34" t="s">
        <v>456</v>
      </c>
      <c r="G123" s="34" t="s">
        <v>25</v>
      </c>
      <c r="H123" s="34" t="s">
        <v>26</v>
      </c>
      <c r="I123" s="34" t="s">
        <v>27</v>
      </c>
      <c r="J123" s="34" t="s">
        <v>457</v>
      </c>
      <c r="K123" s="34" t="s">
        <v>458</v>
      </c>
      <c r="L123" s="34" t="s">
        <v>26</v>
      </c>
      <c r="M123" s="34" t="s">
        <v>27</v>
      </c>
      <c r="N123" s="34" t="s">
        <v>480</v>
      </c>
      <c r="O123" s="34" t="s">
        <v>496</v>
      </c>
      <c r="P123" s="35" t="str">
        <f>+38(063) 258 66 88</f>
        <v>#ERROR!</v>
      </c>
      <c r="Q123" s="36" t="s">
        <v>497</v>
      </c>
      <c r="R123" s="34" t="s">
        <v>81</v>
      </c>
      <c r="S123" s="34" t="s">
        <v>483</v>
      </c>
      <c r="T123" s="37" t="s">
        <v>463</v>
      </c>
    </row>
    <row r="124">
      <c r="A124" s="12">
        <v>121.0</v>
      </c>
      <c r="B124" s="34" t="s">
        <v>498</v>
      </c>
      <c r="C124" s="34" t="s">
        <v>455</v>
      </c>
      <c r="D124" s="34" t="s">
        <v>214</v>
      </c>
      <c r="E124" s="34">
        <v>5389882.0</v>
      </c>
      <c r="F124" s="34" t="s">
        <v>456</v>
      </c>
      <c r="G124" s="34" t="s">
        <v>25</v>
      </c>
      <c r="H124" s="34" t="s">
        <v>26</v>
      </c>
      <c r="I124" s="34" t="s">
        <v>27</v>
      </c>
      <c r="J124" s="34" t="s">
        <v>457</v>
      </c>
      <c r="K124" s="34" t="s">
        <v>458</v>
      </c>
      <c r="L124" s="34" t="s">
        <v>26</v>
      </c>
      <c r="M124" s="34" t="s">
        <v>27</v>
      </c>
      <c r="N124" s="34" t="s">
        <v>499</v>
      </c>
      <c r="O124" s="34" t="s">
        <v>500</v>
      </c>
      <c r="P124" s="35" t="str">
        <f>+38(063) 258 66 88</f>
        <v>#ERROR!</v>
      </c>
      <c r="Q124" s="36" t="s">
        <v>501</v>
      </c>
      <c r="R124" s="34" t="s">
        <v>81</v>
      </c>
      <c r="S124" s="34" t="s">
        <v>502</v>
      </c>
      <c r="T124" s="37" t="s">
        <v>463</v>
      </c>
    </row>
    <row r="125">
      <c r="A125" s="12">
        <v>122.0</v>
      </c>
      <c r="B125" s="34" t="s">
        <v>503</v>
      </c>
      <c r="C125" s="34" t="s">
        <v>455</v>
      </c>
      <c r="D125" s="34" t="s">
        <v>214</v>
      </c>
      <c r="E125" s="34">
        <v>5389882.0</v>
      </c>
      <c r="F125" s="34" t="s">
        <v>456</v>
      </c>
      <c r="G125" s="34" t="s">
        <v>25</v>
      </c>
      <c r="H125" s="34" t="s">
        <v>26</v>
      </c>
      <c r="I125" s="34" t="s">
        <v>27</v>
      </c>
      <c r="J125" s="34" t="s">
        <v>457</v>
      </c>
      <c r="K125" s="34" t="s">
        <v>458</v>
      </c>
      <c r="L125" s="34" t="s">
        <v>26</v>
      </c>
      <c r="M125" s="34" t="s">
        <v>27</v>
      </c>
      <c r="N125" s="34" t="s">
        <v>465</v>
      </c>
      <c r="O125" s="34" t="s">
        <v>504</v>
      </c>
      <c r="P125" s="35" t="str">
        <f>+38(063) 258 66 88</f>
        <v>#ERROR!</v>
      </c>
      <c r="Q125" s="36" t="s">
        <v>505</v>
      </c>
      <c r="R125" s="34" t="s">
        <v>81</v>
      </c>
      <c r="S125" s="34" t="s">
        <v>468</v>
      </c>
      <c r="T125" s="37" t="s">
        <v>463</v>
      </c>
    </row>
    <row r="126">
      <c r="A126" s="12">
        <v>123.0</v>
      </c>
      <c r="B126" s="34" t="s">
        <v>506</v>
      </c>
      <c r="C126" s="34" t="s">
        <v>455</v>
      </c>
      <c r="D126" s="34" t="s">
        <v>214</v>
      </c>
      <c r="E126" s="34">
        <v>5389882.0</v>
      </c>
      <c r="F126" s="34" t="s">
        <v>456</v>
      </c>
      <c r="G126" s="34" t="s">
        <v>25</v>
      </c>
      <c r="H126" s="34" t="s">
        <v>26</v>
      </c>
      <c r="I126" s="34" t="s">
        <v>27</v>
      </c>
      <c r="J126" s="34" t="s">
        <v>457</v>
      </c>
      <c r="K126" s="34" t="s">
        <v>458</v>
      </c>
      <c r="L126" s="34" t="s">
        <v>26</v>
      </c>
      <c r="M126" s="34" t="s">
        <v>27</v>
      </c>
      <c r="N126" s="34" t="s">
        <v>507</v>
      </c>
      <c r="O126" s="34" t="s">
        <v>508</v>
      </c>
      <c r="P126" s="35" t="str">
        <f>+38(063) 258 66 88</f>
        <v>#ERROR!</v>
      </c>
      <c r="Q126" s="36" t="s">
        <v>509</v>
      </c>
      <c r="R126" s="34" t="s">
        <v>81</v>
      </c>
      <c r="S126" s="34" t="s">
        <v>510</v>
      </c>
      <c r="T126" s="37" t="s">
        <v>463</v>
      </c>
    </row>
    <row r="127">
      <c r="A127" s="12">
        <v>124.0</v>
      </c>
      <c r="B127" s="34" t="s">
        <v>511</v>
      </c>
      <c r="C127" s="34" t="s">
        <v>455</v>
      </c>
      <c r="D127" s="34" t="s">
        <v>214</v>
      </c>
      <c r="E127" s="34">
        <v>5389882.0</v>
      </c>
      <c r="F127" s="34" t="s">
        <v>456</v>
      </c>
      <c r="G127" s="34" t="s">
        <v>25</v>
      </c>
      <c r="H127" s="34" t="s">
        <v>26</v>
      </c>
      <c r="I127" s="34" t="s">
        <v>27</v>
      </c>
      <c r="J127" s="34" t="s">
        <v>457</v>
      </c>
      <c r="K127" s="34" t="s">
        <v>458</v>
      </c>
      <c r="L127" s="34" t="s">
        <v>26</v>
      </c>
      <c r="M127" s="34" t="s">
        <v>27</v>
      </c>
      <c r="N127" s="34" t="s">
        <v>485</v>
      </c>
      <c r="O127" s="34" t="s">
        <v>486</v>
      </c>
      <c r="P127" s="35" t="str">
        <f>+38(063) 258 66 88</f>
        <v>#ERROR!</v>
      </c>
      <c r="Q127" s="36" t="s">
        <v>512</v>
      </c>
      <c r="R127" s="34" t="s">
        <v>81</v>
      </c>
      <c r="S127" s="34" t="s">
        <v>488</v>
      </c>
      <c r="T127" s="37" t="s">
        <v>463</v>
      </c>
    </row>
    <row r="128">
      <c r="A128" s="12">
        <v>125.0</v>
      </c>
      <c r="B128" s="34" t="s">
        <v>513</v>
      </c>
      <c r="C128" s="34" t="s">
        <v>455</v>
      </c>
      <c r="D128" s="34" t="s">
        <v>214</v>
      </c>
      <c r="E128" s="34">
        <v>5389882.0</v>
      </c>
      <c r="F128" s="34" t="s">
        <v>456</v>
      </c>
      <c r="G128" s="34" t="s">
        <v>25</v>
      </c>
      <c r="H128" s="34" t="s">
        <v>26</v>
      </c>
      <c r="I128" s="34" t="s">
        <v>27</v>
      </c>
      <c r="J128" s="34" t="s">
        <v>457</v>
      </c>
      <c r="K128" s="34" t="s">
        <v>458</v>
      </c>
      <c r="L128" s="34" t="s">
        <v>26</v>
      </c>
      <c r="M128" s="34" t="s">
        <v>27</v>
      </c>
      <c r="N128" s="34" t="s">
        <v>514</v>
      </c>
      <c r="O128" s="34" t="s">
        <v>515</v>
      </c>
      <c r="P128" s="35" t="str">
        <f>+38(063) 258 66 88</f>
        <v>#ERROR!</v>
      </c>
      <c r="Q128" s="36" t="s">
        <v>516</v>
      </c>
      <c r="R128" s="34" t="s">
        <v>81</v>
      </c>
      <c r="S128" s="34" t="s">
        <v>517</v>
      </c>
      <c r="T128" s="37" t="s">
        <v>463</v>
      </c>
    </row>
    <row r="129">
      <c r="A129" s="12">
        <v>126.0</v>
      </c>
      <c r="B129" s="34" t="s">
        <v>518</v>
      </c>
      <c r="C129" s="34" t="s">
        <v>455</v>
      </c>
      <c r="D129" s="34" t="s">
        <v>128</v>
      </c>
      <c r="E129" s="34">
        <v>2.4556452E7</v>
      </c>
      <c r="F129" s="34" t="s">
        <v>456</v>
      </c>
      <c r="G129" s="34" t="s">
        <v>25</v>
      </c>
      <c r="H129" s="34" t="s">
        <v>26</v>
      </c>
      <c r="I129" s="34" t="s">
        <v>27</v>
      </c>
      <c r="J129" s="34" t="s">
        <v>457</v>
      </c>
      <c r="K129" s="34" t="s">
        <v>519</v>
      </c>
      <c r="L129" s="34" t="s">
        <v>26</v>
      </c>
      <c r="M129" s="34" t="s">
        <v>27</v>
      </c>
      <c r="N129" s="34" t="s">
        <v>457</v>
      </c>
      <c r="O129" s="34" t="s">
        <v>520</v>
      </c>
      <c r="P129" s="35" t="str">
        <f>+38 (0464)6 4 62 94</f>
        <v>#ERROR!</v>
      </c>
      <c r="Q129" s="34" t="s">
        <v>521</v>
      </c>
      <c r="R129" s="34" t="s">
        <v>171</v>
      </c>
      <c r="S129" s="34" t="s">
        <v>522</v>
      </c>
      <c r="T129" s="37" t="s">
        <v>463</v>
      </c>
    </row>
    <row r="130">
      <c r="A130" s="12">
        <v>127.0</v>
      </c>
      <c r="B130" s="13" t="s">
        <v>523</v>
      </c>
      <c r="C130" s="13" t="s">
        <v>524</v>
      </c>
      <c r="D130" s="13" t="s">
        <v>23</v>
      </c>
      <c r="E130" s="13">
        <v>4412403.0</v>
      </c>
      <c r="F130" s="13" t="s">
        <v>525</v>
      </c>
      <c r="G130" s="13" t="s">
        <v>25</v>
      </c>
      <c r="H130" s="13" t="s">
        <v>26</v>
      </c>
      <c r="I130" s="13" t="s">
        <v>27</v>
      </c>
      <c r="J130" s="13" t="s">
        <v>526</v>
      </c>
      <c r="K130" s="13" t="s">
        <v>527</v>
      </c>
      <c r="L130" s="13" t="s">
        <v>26</v>
      </c>
      <c r="M130" s="13" t="s">
        <v>27</v>
      </c>
      <c r="N130" s="13" t="s">
        <v>526</v>
      </c>
      <c r="O130" s="13" t="s">
        <v>527</v>
      </c>
      <c r="P130" s="16" t="str">
        <f>+38(063)6895248</f>
        <v>#ERROR!</v>
      </c>
      <c r="Q130" s="13" t="s">
        <v>528</v>
      </c>
      <c r="R130" s="13" t="s">
        <v>140</v>
      </c>
      <c r="S130" s="13" t="s">
        <v>529</v>
      </c>
      <c r="T130" s="38" t="s">
        <v>463</v>
      </c>
    </row>
    <row r="131">
      <c r="A131" s="12">
        <v>128.0</v>
      </c>
      <c r="B131" s="13" t="s">
        <v>530</v>
      </c>
      <c r="C131" s="13" t="s">
        <v>524</v>
      </c>
      <c r="D131" s="13" t="s">
        <v>23</v>
      </c>
      <c r="E131" s="13">
        <v>4412403.0</v>
      </c>
      <c r="F131" s="13" t="s">
        <v>525</v>
      </c>
      <c r="G131" s="13" t="s">
        <v>25</v>
      </c>
      <c r="H131" s="13" t="s">
        <v>26</v>
      </c>
      <c r="I131" s="13" t="s">
        <v>27</v>
      </c>
      <c r="J131" s="13" t="s">
        <v>526</v>
      </c>
      <c r="K131" s="13" t="s">
        <v>531</v>
      </c>
      <c r="L131" s="13" t="s">
        <v>26</v>
      </c>
      <c r="M131" s="13" t="s">
        <v>27</v>
      </c>
      <c r="N131" s="13" t="s">
        <v>526</v>
      </c>
      <c r="O131" s="13" t="s">
        <v>531</v>
      </c>
      <c r="P131" s="16" t="str">
        <f>+38(063)6895248</f>
        <v>#ERROR!</v>
      </c>
      <c r="Q131" s="13" t="s">
        <v>528</v>
      </c>
      <c r="R131" s="13" t="s">
        <v>140</v>
      </c>
      <c r="S131" s="13" t="s">
        <v>529</v>
      </c>
      <c r="T131" s="14" t="s">
        <v>463</v>
      </c>
    </row>
    <row r="132">
      <c r="A132" s="12">
        <v>129.0</v>
      </c>
      <c r="B132" s="13" t="s">
        <v>532</v>
      </c>
      <c r="C132" s="13" t="s">
        <v>524</v>
      </c>
      <c r="D132" s="13" t="s">
        <v>23</v>
      </c>
      <c r="E132" s="13">
        <v>4412403.0</v>
      </c>
      <c r="F132" s="13" t="s">
        <v>525</v>
      </c>
      <c r="G132" s="13" t="s">
        <v>25</v>
      </c>
      <c r="H132" s="13" t="s">
        <v>26</v>
      </c>
      <c r="I132" s="13" t="s">
        <v>27</v>
      </c>
      <c r="J132" s="13" t="s">
        <v>526</v>
      </c>
      <c r="K132" s="13" t="s">
        <v>533</v>
      </c>
      <c r="L132" s="13" t="s">
        <v>26</v>
      </c>
      <c r="M132" s="13" t="s">
        <v>27</v>
      </c>
      <c r="N132" s="13" t="s">
        <v>534</v>
      </c>
      <c r="O132" s="13" t="s">
        <v>533</v>
      </c>
      <c r="P132" s="16" t="str">
        <f>+38(063)6895248</f>
        <v>#ERROR!</v>
      </c>
      <c r="Q132" s="13" t="s">
        <v>528</v>
      </c>
      <c r="R132" s="13" t="s">
        <v>40</v>
      </c>
      <c r="S132" s="13" t="s">
        <v>535</v>
      </c>
      <c r="T132" s="38" t="s">
        <v>463</v>
      </c>
    </row>
    <row r="133">
      <c r="A133" s="12">
        <v>130.0</v>
      </c>
      <c r="B133" s="13" t="s">
        <v>536</v>
      </c>
      <c r="C133" s="13" t="s">
        <v>524</v>
      </c>
      <c r="D133" s="13" t="s">
        <v>23</v>
      </c>
      <c r="E133" s="13">
        <v>4412403.0</v>
      </c>
      <c r="F133" s="13" t="s">
        <v>525</v>
      </c>
      <c r="G133" s="13" t="s">
        <v>25</v>
      </c>
      <c r="H133" s="13" t="s">
        <v>26</v>
      </c>
      <c r="I133" s="13" t="s">
        <v>27</v>
      </c>
      <c r="J133" s="13" t="s">
        <v>526</v>
      </c>
      <c r="K133" s="13" t="s">
        <v>537</v>
      </c>
      <c r="L133" s="13" t="s">
        <v>26</v>
      </c>
      <c r="M133" s="13" t="s">
        <v>27</v>
      </c>
      <c r="N133" s="13" t="s">
        <v>538</v>
      </c>
      <c r="O133" s="13" t="s">
        <v>539</v>
      </c>
      <c r="P133" s="16" t="str">
        <f>+38(063)6895248</f>
        <v>#ERROR!</v>
      </c>
      <c r="Q133" s="13" t="s">
        <v>528</v>
      </c>
      <c r="R133" s="13" t="s">
        <v>40</v>
      </c>
      <c r="S133" s="13" t="s">
        <v>540</v>
      </c>
      <c r="T133" s="14" t="s">
        <v>463</v>
      </c>
    </row>
    <row r="134">
      <c r="A134" s="12">
        <v>131.0</v>
      </c>
      <c r="B134" s="13" t="s">
        <v>541</v>
      </c>
      <c r="C134" s="13" t="s">
        <v>524</v>
      </c>
      <c r="D134" s="13" t="s">
        <v>23</v>
      </c>
      <c r="E134" s="13">
        <v>4412403.0</v>
      </c>
      <c r="F134" s="13" t="s">
        <v>525</v>
      </c>
      <c r="G134" s="13" t="s">
        <v>25</v>
      </c>
      <c r="H134" s="13" t="s">
        <v>26</v>
      </c>
      <c r="I134" s="13" t="s">
        <v>27</v>
      </c>
      <c r="J134" s="13" t="s">
        <v>526</v>
      </c>
      <c r="K134" s="13" t="s">
        <v>542</v>
      </c>
      <c r="L134" s="13" t="s">
        <v>26</v>
      </c>
      <c r="M134" s="13" t="s">
        <v>27</v>
      </c>
      <c r="N134" s="13" t="s">
        <v>543</v>
      </c>
      <c r="O134" s="13" t="s">
        <v>542</v>
      </c>
      <c r="P134" s="16" t="str">
        <f>+38(063)6895248</f>
        <v>#ERROR!</v>
      </c>
      <c r="Q134" s="13" t="s">
        <v>528</v>
      </c>
      <c r="R134" s="13" t="s">
        <v>40</v>
      </c>
      <c r="S134" s="13" t="s">
        <v>544</v>
      </c>
      <c r="T134" s="14" t="s">
        <v>463</v>
      </c>
    </row>
    <row r="135">
      <c r="A135" s="12">
        <v>132.0</v>
      </c>
      <c r="B135" s="13" t="s">
        <v>545</v>
      </c>
      <c r="C135" s="13" t="s">
        <v>524</v>
      </c>
      <c r="D135" s="13" t="s">
        <v>23</v>
      </c>
      <c r="E135" s="13">
        <v>4412403.0</v>
      </c>
      <c r="F135" s="13" t="s">
        <v>525</v>
      </c>
      <c r="G135" s="13" t="s">
        <v>25</v>
      </c>
      <c r="H135" s="13" t="s">
        <v>26</v>
      </c>
      <c r="I135" s="13" t="s">
        <v>27</v>
      </c>
      <c r="J135" s="13" t="s">
        <v>526</v>
      </c>
      <c r="K135" s="13" t="s">
        <v>546</v>
      </c>
      <c r="L135" s="13" t="s">
        <v>26</v>
      </c>
      <c r="M135" s="13" t="s">
        <v>27</v>
      </c>
      <c r="N135" s="13" t="s">
        <v>547</v>
      </c>
      <c r="O135" s="13" t="s">
        <v>548</v>
      </c>
      <c r="P135" s="16" t="str">
        <f>+38(063)6895248</f>
        <v>#ERROR!</v>
      </c>
      <c r="Q135" s="13" t="s">
        <v>528</v>
      </c>
      <c r="R135" s="13" t="s">
        <v>40</v>
      </c>
      <c r="S135" s="13" t="s">
        <v>549</v>
      </c>
      <c r="T135" s="38" t="s">
        <v>463</v>
      </c>
    </row>
    <row r="136">
      <c r="A136" s="12">
        <v>133.0</v>
      </c>
      <c r="B136" s="13" t="s">
        <v>550</v>
      </c>
      <c r="C136" s="13" t="s">
        <v>524</v>
      </c>
      <c r="D136" s="13" t="s">
        <v>551</v>
      </c>
      <c r="E136" s="13">
        <v>4.5214347E7</v>
      </c>
      <c r="F136" s="13" t="s">
        <v>552</v>
      </c>
      <c r="G136" s="13" t="s">
        <v>553</v>
      </c>
      <c r="H136" s="13" t="s">
        <v>26</v>
      </c>
      <c r="I136" s="13" t="s">
        <v>27</v>
      </c>
      <c r="J136" s="13" t="s">
        <v>526</v>
      </c>
      <c r="K136" s="13" t="s">
        <v>554</v>
      </c>
      <c r="L136" s="13" t="s">
        <v>26</v>
      </c>
      <c r="M136" s="13" t="s">
        <v>27</v>
      </c>
      <c r="N136" s="13" t="s">
        <v>555</v>
      </c>
      <c r="O136" s="13" t="s">
        <v>556</v>
      </c>
      <c r="P136" s="16" t="str">
        <f>+38(063)6895248</f>
        <v>#ERROR!</v>
      </c>
      <c r="Q136" s="13" t="s">
        <v>528</v>
      </c>
      <c r="R136" s="13" t="s">
        <v>40</v>
      </c>
      <c r="S136" s="13" t="s">
        <v>535</v>
      </c>
      <c r="T136" s="38" t="s">
        <v>463</v>
      </c>
    </row>
    <row r="137">
      <c r="A137" s="12">
        <v>134.0</v>
      </c>
      <c r="B137" s="13" t="s">
        <v>557</v>
      </c>
      <c r="C137" s="13" t="s">
        <v>524</v>
      </c>
      <c r="D137" s="13" t="s">
        <v>77</v>
      </c>
      <c r="E137" s="13">
        <v>4412403.0</v>
      </c>
      <c r="F137" s="13" t="s">
        <v>558</v>
      </c>
      <c r="G137" s="13" t="s">
        <v>25</v>
      </c>
      <c r="H137" s="13" t="s">
        <v>26</v>
      </c>
      <c r="I137" s="13" t="s">
        <v>27</v>
      </c>
      <c r="J137" s="13" t="s">
        <v>526</v>
      </c>
      <c r="K137" s="13" t="s">
        <v>559</v>
      </c>
      <c r="L137" s="13" t="s">
        <v>26</v>
      </c>
      <c r="M137" s="13" t="s">
        <v>27</v>
      </c>
      <c r="N137" s="13" t="s">
        <v>560</v>
      </c>
      <c r="O137" s="13" t="s">
        <v>561</v>
      </c>
      <c r="P137" s="16" t="str">
        <f>+38(063)6895248</f>
        <v>#ERROR!</v>
      </c>
      <c r="Q137" s="13" t="s">
        <v>528</v>
      </c>
      <c r="R137" s="13" t="s">
        <v>81</v>
      </c>
      <c r="S137" s="13" t="s">
        <v>562</v>
      </c>
      <c r="T137" s="14" t="s">
        <v>463</v>
      </c>
    </row>
    <row r="138">
      <c r="A138" s="12">
        <v>135.0</v>
      </c>
      <c r="B138" s="13" t="s">
        <v>563</v>
      </c>
      <c r="C138" s="13" t="s">
        <v>524</v>
      </c>
      <c r="D138" s="13" t="s">
        <v>77</v>
      </c>
      <c r="E138" s="13">
        <v>4412403.0</v>
      </c>
      <c r="F138" s="13" t="s">
        <v>558</v>
      </c>
      <c r="G138" s="13" t="s">
        <v>25</v>
      </c>
      <c r="H138" s="13" t="s">
        <v>26</v>
      </c>
      <c r="I138" s="13" t="s">
        <v>27</v>
      </c>
      <c r="J138" s="13" t="s">
        <v>526</v>
      </c>
      <c r="K138" s="13" t="s">
        <v>546</v>
      </c>
      <c r="L138" s="13" t="s">
        <v>26</v>
      </c>
      <c r="M138" s="13" t="s">
        <v>27</v>
      </c>
      <c r="N138" s="13" t="s">
        <v>564</v>
      </c>
      <c r="O138" s="13" t="s">
        <v>546</v>
      </c>
      <c r="P138" s="16" t="str">
        <f>+38(063)6895248</f>
        <v>#ERROR!</v>
      </c>
      <c r="Q138" s="13" t="s">
        <v>528</v>
      </c>
      <c r="R138" s="13" t="s">
        <v>81</v>
      </c>
      <c r="S138" s="13" t="s">
        <v>549</v>
      </c>
      <c r="T138" s="38" t="s">
        <v>463</v>
      </c>
    </row>
    <row r="139">
      <c r="A139" s="12">
        <v>136.0</v>
      </c>
      <c r="B139" s="13" t="s">
        <v>565</v>
      </c>
      <c r="C139" s="13" t="s">
        <v>524</v>
      </c>
      <c r="D139" s="13" t="s">
        <v>77</v>
      </c>
      <c r="E139" s="13">
        <v>4412403.0</v>
      </c>
      <c r="F139" s="13" t="s">
        <v>558</v>
      </c>
      <c r="G139" s="13" t="s">
        <v>25</v>
      </c>
      <c r="H139" s="13" t="s">
        <v>26</v>
      </c>
      <c r="I139" s="13" t="s">
        <v>27</v>
      </c>
      <c r="J139" s="13" t="s">
        <v>526</v>
      </c>
      <c r="K139" s="13" t="s">
        <v>566</v>
      </c>
      <c r="L139" s="13" t="s">
        <v>26</v>
      </c>
      <c r="M139" s="13" t="s">
        <v>27</v>
      </c>
      <c r="N139" s="13" t="s">
        <v>567</v>
      </c>
      <c r="O139" s="13" t="s">
        <v>566</v>
      </c>
      <c r="P139" s="16" t="str">
        <f>+38(063)6895248</f>
        <v>#ERROR!</v>
      </c>
      <c r="Q139" s="13" t="s">
        <v>528</v>
      </c>
      <c r="R139" s="13" t="s">
        <v>81</v>
      </c>
      <c r="S139" s="13" t="s">
        <v>568</v>
      </c>
      <c r="T139" s="38" t="s">
        <v>463</v>
      </c>
    </row>
    <row r="140">
      <c r="A140" s="12">
        <v>137.0</v>
      </c>
      <c r="B140" s="13" t="s">
        <v>569</v>
      </c>
      <c r="C140" s="13" t="s">
        <v>524</v>
      </c>
      <c r="D140" s="13" t="s">
        <v>77</v>
      </c>
      <c r="E140" s="13">
        <v>4412403.0</v>
      </c>
      <c r="F140" s="13" t="s">
        <v>558</v>
      </c>
      <c r="G140" s="13" t="s">
        <v>25</v>
      </c>
      <c r="H140" s="13" t="s">
        <v>26</v>
      </c>
      <c r="I140" s="13" t="s">
        <v>27</v>
      </c>
      <c r="J140" s="13" t="s">
        <v>526</v>
      </c>
      <c r="K140" s="13" t="s">
        <v>570</v>
      </c>
      <c r="L140" s="13" t="s">
        <v>26</v>
      </c>
      <c r="M140" s="13" t="s">
        <v>27</v>
      </c>
      <c r="N140" s="13" t="s">
        <v>571</v>
      </c>
      <c r="O140" s="13" t="s">
        <v>542</v>
      </c>
      <c r="P140" s="16" t="str">
        <f>+38(063)6895248</f>
        <v>#ERROR!</v>
      </c>
      <c r="Q140" s="13" t="s">
        <v>528</v>
      </c>
      <c r="R140" s="13" t="s">
        <v>81</v>
      </c>
      <c r="S140" s="13" t="s">
        <v>544</v>
      </c>
      <c r="T140" s="38" t="s">
        <v>463</v>
      </c>
    </row>
    <row r="141">
      <c r="A141" s="12">
        <v>138.0</v>
      </c>
      <c r="B141" s="13" t="s">
        <v>572</v>
      </c>
      <c r="C141" s="13" t="s">
        <v>524</v>
      </c>
      <c r="D141" s="13" t="s">
        <v>77</v>
      </c>
      <c r="E141" s="13">
        <v>4412403.0</v>
      </c>
      <c r="F141" s="13" t="s">
        <v>558</v>
      </c>
      <c r="G141" s="13" t="s">
        <v>25</v>
      </c>
      <c r="H141" s="13" t="s">
        <v>26</v>
      </c>
      <c r="I141" s="13" t="s">
        <v>27</v>
      </c>
      <c r="J141" s="13" t="s">
        <v>526</v>
      </c>
      <c r="K141" s="13" t="s">
        <v>573</v>
      </c>
      <c r="L141" s="13" t="s">
        <v>26</v>
      </c>
      <c r="M141" s="13" t="s">
        <v>27</v>
      </c>
      <c r="N141" s="13" t="s">
        <v>555</v>
      </c>
      <c r="O141" s="13" t="s">
        <v>574</v>
      </c>
      <c r="P141" s="16" t="str">
        <f>+38(063)6895248</f>
        <v>#ERROR!</v>
      </c>
      <c r="Q141" s="13" t="s">
        <v>528</v>
      </c>
      <c r="R141" s="13" t="s">
        <v>81</v>
      </c>
      <c r="S141" s="13" t="s">
        <v>535</v>
      </c>
      <c r="T141" s="38" t="s">
        <v>463</v>
      </c>
    </row>
    <row r="142">
      <c r="A142" s="12">
        <v>139.0</v>
      </c>
      <c r="B142" s="13" t="s">
        <v>575</v>
      </c>
      <c r="C142" s="13" t="s">
        <v>524</v>
      </c>
      <c r="D142" s="13" t="s">
        <v>77</v>
      </c>
      <c r="E142" s="13">
        <v>4412403.0</v>
      </c>
      <c r="F142" s="13" t="s">
        <v>558</v>
      </c>
      <c r="G142" s="13" t="s">
        <v>25</v>
      </c>
      <c r="H142" s="13" t="s">
        <v>26</v>
      </c>
      <c r="I142" s="13" t="s">
        <v>27</v>
      </c>
      <c r="J142" s="13" t="s">
        <v>526</v>
      </c>
      <c r="K142" s="13" t="s">
        <v>576</v>
      </c>
      <c r="L142" s="13" t="s">
        <v>26</v>
      </c>
      <c r="M142" s="13" t="s">
        <v>27</v>
      </c>
      <c r="N142" s="13" t="s">
        <v>577</v>
      </c>
      <c r="O142" s="13" t="s">
        <v>576</v>
      </c>
      <c r="P142" s="16" t="str">
        <f>+38(063)6895248</f>
        <v>#ERROR!</v>
      </c>
      <c r="Q142" s="13" t="s">
        <v>528</v>
      </c>
      <c r="R142" s="13" t="s">
        <v>81</v>
      </c>
      <c r="S142" s="13" t="s">
        <v>578</v>
      </c>
      <c r="T142" s="38" t="s">
        <v>463</v>
      </c>
    </row>
    <row r="143">
      <c r="A143" s="12">
        <v>140.0</v>
      </c>
      <c r="B143" s="13" t="s">
        <v>579</v>
      </c>
      <c r="C143" s="13" t="s">
        <v>524</v>
      </c>
      <c r="D143" s="13" t="s">
        <v>214</v>
      </c>
      <c r="E143" s="13">
        <v>4412403.0</v>
      </c>
      <c r="F143" s="13" t="s">
        <v>558</v>
      </c>
      <c r="G143" s="13" t="s">
        <v>25</v>
      </c>
      <c r="H143" s="13" t="s">
        <v>26</v>
      </c>
      <c r="I143" s="13" t="s">
        <v>27</v>
      </c>
      <c r="J143" s="13" t="s">
        <v>526</v>
      </c>
      <c r="K143" s="13" t="s">
        <v>580</v>
      </c>
      <c r="L143" s="13" t="s">
        <v>26</v>
      </c>
      <c r="M143" s="13" t="s">
        <v>27</v>
      </c>
      <c r="N143" s="13" t="s">
        <v>526</v>
      </c>
      <c r="O143" s="13" t="s">
        <v>580</v>
      </c>
      <c r="P143" s="16" t="str">
        <f>+38(063)6895248</f>
        <v>#ERROR!</v>
      </c>
      <c r="Q143" s="13" t="s">
        <v>528</v>
      </c>
      <c r="R143" s="13" t="s">
        <v>171</v>
      </c>
      <c r="S143" s="13" t="s">
        <v>529</v>
      </c>
      <c r="T143" s="38" t="s">
        <v>463</v>
      </c>
    </row>
    <row r="144">
      <c r="A144" s="12">
        <v>141.0</v>
      </c>
      <c r="B144" s="13" t="s">
        <v>581</v>
      </c>
      <c r="C144" s="13" t="s">
        <v>524</v>
      </c>
      <c r="D144" s="13" t="s">
        <v>77</v>
      </c>
      <c r="E144" s="13">
        <v>4412403.0</v>
      </c>
      <c r="F144" s="13" t="s">
        <v>558</v>
      </c>
      <c r="G144" s="13" t="s">
        <v>25</v>
      </c>
      <c r="H144" s="13" t="s">
        <v>26</v>
      </c>
      <c r="I144" s="13" t="s">
        <v>27</v>
      </c>
      <c r="J144" s="13" t="s">
        <v>526</v>
      </c>
      <c r="K144" s="13" t="s">
        <v>582</v>
      </c>
      <c r="L144" s="13" t="s">
        <v>26</v>
      </c>
      <c r="M144" s="13" t="s">
        <v>27</v>
      </c>
      <c r="N144" s="13" t="s">
        <v>526</v>
      </c>
      <c r="O144" s="13" t="s">
        <v>583</v>
      </c>
      <c r="P144" s="16" t="str">
        <f>+38(063)6895248</f>
        <v>#ERROR!</v>
      </c>
      <c r="Q144" s="13" t="s">
        <v>528</v>
      </c>
      <c r="R144" s="13" t="s">
        <v>171</v>
      </c>
      <c r="S144" s="13" t="s">
        <v>529</v>
      </c>
      <c r="T144" s="38" t="s">
        <v>463</v>
      </c>
    </row>
    <row r="145">
      <c r="A145" s="12">
        <v>142.0</v>
      </c>
      <c r="B145" s="13" t="s">
        <v>584</v>
      </c>
      <c r="C145" s="13" t="s">
        <v>524</v>
      </c>
      <c r="D145" s="13" t="s">
        <v>128</v>
      </c>
      <c r="E145" s="13">
        <v>3.5846813E7</v>
      </c>
      <c r="F145" s="13" t="s">
        <v>525</v>
      </c>
      <c r="G145" s="13" t="s">
        <v>25</v>
      </c>
      <c r="H145" s="13" t="s">
        <v>26</v>
      </c>
      <c r="I145" s="13" t="s">
        <v>27</v>
      </c>
      <c r="J145" s="13" t="s">
        <v>526</v>
      </c>
      <c r="K145" s="13" t="s">
        <v>556</v>
      </c>
      <c r="L145" s="13" t="s">
        <v>26</v>
      </c>
      <c r="M145" s="13" t="s">
        <v>27</v>
      </c>
      <c r="N145" s="13" t="s">
        <v>526</v>
      </c>
      <c r="O145" s="13" t="s">
        <v>556</v>
      </c>
      <c r="P145" s="16" t="str">
        <f>+38 (0464)145132</f>
        <v>#ERROR!</v>
      </c>
      <c r="Q145" s="13" t="s">
        <v>585</v>
      </c>
      <c r="R145" s="13" t="s">
        <v>171</v>
      </c>
      <c r="S145" s="13" t="s">
        <v>529</v>
      </c>
      <c r="T145" s="38" t="s">
        <v>463</v>
      </c>
    </row>
    <row r="146">
      <c r="A146" s="12">
        <v>143.0</v>
      </c>
      <c r="B146" s="39" t="s">
        <v>586</v>
      </c>
      <c r="C146" s="39" t="s">
        <v>587</v>
      </c>
      <c r="D146" s="39" t="s">
        <v>23</v>
      </c>
      <c r="E146" s="39">
        <v>4.2970967E7</v>
      </c>
      <c r="F146" s="39" t="s">
        <v>588</v>
      </c>
      <c r="G146" s="39" t="s">
        <v>25</v>
      </c>
      <c r="H146" s="39" t="s">
        <v>26</v>
      </c>
      <c r="I146" s="39" t="s">
        <v>27</v>
      </c>
      <c r="J146" s="39" t="s">
        <v>589</v>
      </c>
      <c r="K146" s="39" t="s">
        <v>590</v>
      </c>
      <c r="L146" s="39" t="s">
        <v>26</v>
      </c>
      <c r="M146" s="39" t="s">
        <v>27</v>
      </c>
      <c r="N146" s="39" t="s">
        <v>589</v>
      </c>
      <c r="O146" s="39" t="s">
        <v>591</v>
      </c>
      <c r="P146" s="40" t="str">
        <f>+38(063)023-25-31</f>
        <v>#ERROR!</v>
      </c>
      <c r="Q146" s="39" t="s">
        <v>592</v>
      </c>
      <c r="R146" s="39" t="s">
        <v>40</v>
      </c>
      <c r="S146" s="39" t="s">
        <v>593</v>
      </c>
      <c r="T146" s="41"/>
    </row>
    <row r="147">
      <c r="A147" s="12">
        <v>144.0</v>
      </c>
      <c r="B147" s="39" t="s">
        <v>594</v>
      </c>
      <c r="C147" s="39" t="s">
        <v>587</v>
      </c>
      <c r="D147" s="39" t="s">
        <v>23</v>
      </c>
      <c r="E147" s="39">
        <v>4.2970967E7</v>
      </c>
      <c r="F147" s="39" t="s">
        <v>588</v>
      </c>
      <c r="G147" s="39" t="s">
        <v>25</v>
      </c>
      <c r="H147" s="39" t="s">
        <v>26</v>
      </c>
      <c r="I147" s="39" t="s">
        <v>27</v>
      </c>
      <c r="J147" s="39" t="s">
        <v>589</v>
      </c>
      <c r="K147" s="39" t="s">
        <v>590</v>
      </c>
      <c r="L147" s="39" t="s">
        <v>26</v>
      </c>
      <c r="M147" s="39" t="s">
        <v>27</v>
      </c>
      <c r="N147" s="39" t="s">
        <v>595</v>
      </c>
      <c r="O147" s="39" t="s">
        <v>596</v>
      </c>
      <c r="P147" s="40" t="str">
        <f>+38(063)023-25-31</f>
        <v>#ERROR!</v>
      </c>
      <c r="Q147" s="39" t="s">
        <v>592</v>
      </c>
      <c r="R147" s="39" t="s">
        <v>40</v>
      </c>
      <c r="S147" s="39" t="s">
        <v>597</v>
      </c>
      <c r="T147" s="42"/>
    </row>
    <row r="148">
      <c r="A148" s="12">
        <v>145.0</v>
      </c>
      <c r="B148" s="39" t="s">
        <v>598</v>
      </c>
      <c r="C148" s="39" t="s">
        <v>587</v>
      </c>
      <c r="D148" s="39" t="s">
        <v>23</v>
      </c>
      <c r="E148" s="39">
        <v>4.2970967E7</v>
      </c>
      <c r="F148" s="39" t="s">
        <v>588</v>
      </c>
      <c r="G148" s="39" t="s">
        <v>25</v>
      </c>
      <c r="H148" s="39" t="s">
        <v>26</v>
      </c>
      <c r="I148" s="39" t="s">
        <v>27</v>
      </c>
      <c r="J148" s="39" t="s">
        <v>589</v>
      </c>
      <c r="K148" s="39" t="s">
        <v>590</v>
      </c>
      <c r="L148" s="39" t="s">
        <v>26</v>
      </c>
      <c r="M148" s="39" t="s">
        <v>27</v>
      </c>
      <c r="N148" s="39" t="s">
        <v>599</v>
      </c>
      <c r="O148" s="39" t="s">
        <v>600</v>
      </c>
      <c r="P148" s="40" t="str">
        <f>+38(063)023-25-31</f>
        <v>#ERROR!</v>
      </c>
      <c r="Q148" s="39" t="s">
        <v>592</v>
      </c>
      <c r="R148" s="39" t="s">
        <v>40</v>
      </c>
      <c r="S148" s="39" t="s">
        <v>601</v>
      </c>
      <c r="T148" s="42"/>
    </row>
    <row r="149">
      <c r="A149" s="12">
        <v>146.0</v>
      </c>
      <c r="B149" s="39" t="s">
        <v>602</v>
      </c>
      <c r="C149" s="39" t="s">
        <v>587</v>
      </c>
      <c r="D149" s="39" t="s">
        <v>23</v>
      </c>
      <c r="E149" s="39">
        <v>4.2970967E7</v>
      </c>
      <c r="F149" s="39" t="s">
        <v>588</v>
      </c>
      <c r="G149" s="39" t="s">
        <v>25</v>
      </c>
      <c r="H149" s="39" t="s">
        <v>26</v>
      </c>
      <c r="I149" s="39" t="s">
        <v>27</v>
      </c>
      <c r="J149" s="39" t="s">
        <v>589</v>
      </c>
      <c r="K149" s="39" t="s">
        <v>590</v>
      </c>
      <c r="L149" s="39" t="s">
        <v>26</v>
      </c>
      <c r="M149" s="39" t="s">
        <v>27</v>
      </c>
      <c r="N149" s="39" t="s">
        <v>603</v>
      </c>
      <c r="O149" s="39" t="s">
        <v>604</v>
      </c>
      <c r="P149" s="40" t="str">
        <f>+38(063)023-25-31</f>
        <v>#ERROR!</v>
      </c>
      <c r="Q149" s="39" t="s">
        <v>592</v>
      </c>
      <c r="R149" s="39" t="s">
        <v>40</v>
      </c>
      <c r="S149" s="39" t="s">
        <v>605</v>
      </c>
      <c r="T149" s="42"/>
    </row>
    <row r="150">
      <c r="A150" s="12">
        <v>147.0</v>
      </c>
      <c r="B150" s="39" t="s">
        <v>606</v>
      </c>
      <c r="C150" s="39" t="s">
        <v>587</v>
      </c>
      <c r="D150" s="39" t="s">
        <v>23</v>
      </c>
      <c r="E150" s="39">
        <v>4.2970967E7</v>
      </c>
      <c r="F150" s="39" t="s">
        <v>588</v>
      </c>
      <c r="G150" s="39" t="s">
        <v>25</v>
      </c>
      <c r="H150" s="39" t="s">
        <v>26</v>
      </c>
      <c r="I150" s="39" t="s">
        <v>27</v>
      </c>
      <c r="J150" s="39" t="s">
        <v>589</v>
      </c>
      <c r="K150" s="39" t="s">
        <v>590</v>
      </c>
      <c r="L150" s="39" t="s">
        <v>26</v>
      </c>
      <c r="M150" s="39" t="s">
        <v>27</v>
      </c>
      <c r="N150" s="39" t="s">
        <v>607</v>
      </c>
      <c r="O150" s="39" t="s">
        <v>608</v>
      </c>
      <c r="P150" s="40" t="str">
        <f>+38(063)023-25-31</f>
        <v>#ERROR!</v>
      </c>
      <c r="Q150" s="39" t="s">
        <v>592</v>
      </c>
      <c r="R150" s="39" t="s">
        <v>40</v>
      </c>
      <c r="S150" s="39" t="s">
        <v>609</v>
      </c>
      <c r="T150" s="42"/>
    </row>
    <row r="151">
      <c r="A151" s="12">
        <v>148.0</v>
      </c>
      <c r="B151" s="39" t="s">
        <v>610</v>
      </c>
      <c r="C151" s="39" t="s">
        <v>587</v>
      </c>
      <c r="D151" s="39" t="s">
        <v>23</v>
      </c>
      <c r="E151" s="39">
        <v>4.2970967E7</v>
      </c>
      <c r="F151" s="39" t="s">
        <v>588</v>
      </c>
      <c r="G151" s="39" t="s">
        <v>25</v>
      </c>
      <c r="H151" s="39" t="s">
        <v>26</v>
      </c>
      <c r="I151" s="39" t="s">
        <v>27</v>
      </c>
      <c r="J151" s="39" t="s">
        <v>589</v>
      </c>
      <c r="K151" s="39" t="s">
        <v>590</v>
      </c>
      <c r="L151" s="39" t="s">
        <v>26</v>
      </c>
      <c r="M151" s="39" t="s">
        <v>27</v>
      </c>
      <c r="N151" s="39" t="s">
        <v>611</v>
      </c>
      <c r="O151" s="39" t="s">
        <v>612</v>
      </c>
      <c r="P151" s="40" t="str">
        <f>+38(063)023-25-31</f>
        <v>#ERROR!</v>
      </c>
      <c r="Q151" s="39" t="s">
        <v>592</v>
      </c>
      <c r="R151" s="39" t="s">
        <v>40</v>
      </c>
      <c r="S151" s="39" t="s">
        <v>613</v>
      </c>
      <c r="T151" s="42"/>
    </row>
    <row r="152">
      <c r="A152" s="12">
        <v>149.0</v>
      </c>
      <c r="B152" s="39" t="s">
        <v>614</v>
      </c>
      <c r="C152" s="39" t="s">
        <v>587</v>
      </c>
      <c r="D152" s="39" t="s">
        <v>23</v>
      </c>
      <c r="E152" s="39">
        <v>4.2970967E7</v>
      </c>
      <c r="F152" s="39" t="s">
        <v>588</v>
      </c>
      <c r="G152" s="39" t="s">
        <v>25</v>
      </c>
      <c r="H152" s="39" t="s">
        <v>26</v>
      </c>
      <c r="I152" s="39" t="s">
        <v>27</v>
      </c>
      <c r="J152" s="39" t="s">
        <v>589</v>
      </c>
      <c r="K152" s="39" t="s">
        <v>590</v>
      </c>
      <c r="L152" s="39" t="s">
        <v>26</v>
      </c>
      <c r="M152" s="39" t="s">
        <v>27</v>
      </c>
      <c r="N152" s="39" t="s">
        <v>615</v>
      </c>
      <c r="O152" s="39" t="s">
        <v>616</v>
      </c>
      <c r="P152" s="40" t="str">
        <f>+38(063)023-25-31</f>
        <v>#ERROR!</v>
      </c>
      <c r="Q152" s="39" t="s">
        <v>592</v>
      </c>
      <c r="R152" s="39" t="s">
        <v>40</v>
      </c>
      <c r="S152" s="39" t="s">
        <v>617</v>
      </c>
      <c r="T152" s="42"/>
    </row>
    <row r="153">
      <c r="A153" s="12">
        <v>150.0</v>
      </c>
      <c r="B153" s="39" t="s">
        <v>618</v>
      </c>
      <c r="C153" s="39" t="s">
        <v>587</v>
      </c>
      <c r="D153" s="39" t="s">
        <v>23</v>
      </c>
      <c r="E153" s="39">
        <v>4.2970967E7</v>
      </c>
      <c r="F153" s="39" t="s">
        <v>588</v>
      </c>
      <c r="G153" s="39" t="s">
        <v>25</v>
      </c>
      <c r="H153" s="39" t="s">
        <v>26</v>
      </c>
      <c r="I153" s="39" t="s">
        <v>27</v>
      </c>
      <c r="J153" s="39" t="s">
        <v>589</v>
      </c>
      <c r="K153" s="39" t="s">
        <v>590</v>
      </c>
      <c r="L153" s="39" t="s">
        <v>26</v>
      </c>
      <c r="M153" s="39" t="s">
        <v>27</v>
      </c>
      <c r="N153" s="39" t="s">
        <v>619</v>
      </c>
      <c r="O153" s="39" t="s">
        <v>620</v>
      </c>
      <c r="P153" s="40" t="str">
        <f>+38(063)023-25-31</f>
        <v>#ERROR!</v>
      </c>
      <c r="Q153" s="39" t="s">
        <v>592</v>
      </c>
      <c r="R153" s="39" t="s">
        <v>40</v>
      </c>
      <c r="S153" s="39" t="s">
        <v>621</v>
      </c>
      <c r="T153" s="42"/>
    </row>
    <row r="154">
      <c r="A154" s="12">
        <v>151.0</v>
      </c>
      <c r="B154" s="39" t="s">
        <v>622</v>
      </c>
      <c r="C154" s="39" t="s">
        <v>587</v>
      </c>
      <c r="D154" s="39" t="s">
        <v>214</v>
      </c>
      <c r="E154" s="39">
        <v>4.300758E7</v>
      </c>
      <c r="F154" s="39" t="s">
        <v>623</v>
      </c>
      <c r="G154" s="39" t="s">
        <v>25</v>
      </c>
      <c r="H154" s="39" t="s">
        <v>26</v>
      </c>
      <c r="I154" s="39" t="s">
        <v>27</v>
      </c>
      <c r="J154" s="39" t="s">
        <v>589</v>
      </c>
      <c r="K154" s="39" t="s">
        <v>590</v>
      </c>
      <c r="L154" s="39" t="s">
        <v>26</v>
      </c>
      <c r="M154" s="39" t="s">
        <v>27</v>
      </c>
      <c r="N154" s="39" t="s">
        <v>624</v>
      </c>
      <c r="O154" s="39" t="s">
        <v>625</v>
      </c>
      <c r="P154" s="40" t="str">
        <f>+38(067)1082068</f>
        <v>#ERROR!</v>
      </c>
      <c r="Q154" s="43" t="s">
        <v>626</v>
      </c>
      <c r="R154" s="39" t="s">
        <v>81</v>
      </c>
      <c r="S154" s="39" t="s">
        <v>593</v>
      </c>
      <c r="T154" s="44" t="s">
        <v>627</v>
      </c>
    </row>
    <row r="155">
      <c r="A155" s="12">
        <v>152.0</v>
      </c>
      <c r="B155" s="39" t="s">
        <v>628</v>
      </c>
      <c r="C155" s="39" t="s">
        <v>587</v>
      </c>
      <c r="D155" s="39" t="s">
        <v>214</v>
      </c>
      <c r="E155" s="39">
        <v>4.300758E7</v>
      </c>
      <c r="F155" s="39" t="s">
        <v>623</v>
      </c>
      <c r="G155" s="39" t="s">
        <v>25</v>
      </c>
      <c r="H155" s="39" t="s">
        <v>26</v>
      </c>
      <c r="I155" s="39" t="s">
        <v>27</v>
      </c>
      <c r="J155" s="39" t="s">
        <v>624</v>
      </c>
      <c r="K155" s="39" t="s">
        <v>629</v>
      </c>
      <c r="L155" s="39" t="s">
        <v>26</v>
      </c>
      <c r="M155" s="39" t="s">
        <v>27</v>
      </c>
      <c r="N155" s="39" t="s">
        <v>619</v>
      </c>
      <c r="O155" s="39" t="s">
        <v>630</v>
      </c>
      <c r="P155" s="40" t="str">
        <f>+38(093)8836094</f>
        <v>#ERROR!</v>
      </c>
      <c r="Q155" s="43" t="s">
        <v>631</v>
      </c>
      <c r="R155" s="39" t="s">
        <v>81</v>
      </c>
      <c r="S155" s="39" t="s">
        <v>621</v>
      </c>
      <c r="T155" s="44" t="s">
        <v>627</v>
      </c>
    </row>
    <row r="156">
      <c r="A156" s="12">
        <v>153.0</v>
      </c>
      <c r="B156" s="39" t="s">
        <v>632</v>
      </c>
      <c r="C156" s="39" t="s">
        <v>587</v>
      </c>
      <c r="D156" s="39" t="s">
        <v>214</v>
      </c>
      <c r="E156" s="39">
        <v>4.300758E7</v>
      </c>
      <c r="F156" s="39" t="s">
        <v>633</v>
      </c>
      <c r="G156" s="39" t="s">
        <v>25</v>
      </c>
      <c r="H156" s="39" t="s">
        <v>26</v>
      </c>
      <c r="I156" s="39" t="s">
        <v>27</v>
      </c>
      <c r="J156" s="39" t="s">
        <v>624</v>
      </c>
      <c r="K156" s="39" t="s">
        <v>634</v>
      </c>
      <c r="L156" s="39" t="s">
        <v>26</v>
      </c>
      <c r="M156" s="39" t="s">
        <v>27</v>
      </c>
      <c r="N156" s="39" t="s">
        <v>635</v>
      </c>
      <c r="O156" s="39" t="s">
        <v>636</v>
      </c>
      <c r="P156" s="40" t="str">
        <f>+38(096)2975076</f>
        <v>#ERROR!</v>
      </c>
      <c r="Q156" s="43" t="s">
        <v>637</v>
      </c>
      <c r="R156" s="39" t="s">
        <v>81</v>
      </c>
      <c r="S156" s="39" t="s">
        <v>609</v>
      </c>
      <c r="T156" s="44" t="s">
        <v>627</v>
      </c>
    </row>
    <row r="157">
      <c r="A157" s="12">
        <v>154.0</v>
      </c>
      <c r="B157" s="39" t="s">
        <v>638</v>
      </c>
      <c r="C157" s="39" t="s">
        <v>587</v>
      </c>
      <c r="D157" s="39" t="s">
        <v>214</v>
      </c>
      <c r="E157" s="39">
        <v>4.300758E7</v>
      </c>
      <c r="F157" s="39" t="s">
        <v>639</v>
      </c>
      <c r="G157" s="39" t="s">
        <v>25</v>
      </c>
      <c r="H157" s="39" t="s">
        <v>26</v>
      </c>
      <c r="I157" s="39" t="s">
        <v>27</v>
      </c>
      <c r="J157" s="39" t="s">
        <v>624</v>
      </c>
      <c r="K157" s="39" t="s">
        <v>640</v>
      </c>
      <c r="L157" s="39" t="s">
        <v>26</v>
      </c>
      <c r="M157" s="39" t="s">
        <v>27</v>
      </c>
      <c r="N157" s="39" t="s">
        <v>599</v>
      </c>
      <c r="O157" s="39" t="s">
        <v>641</v>
      </c>
      <c r="P157" s="40" t="str">
        <f>+38(097)0302180</f>
        <v>#ERROR!</v>
      </c>
      <c r="Q157" s="43" t="s">
        <v>642</v>
      </c>
      <c r="R157" s="39" t="s">
        <v>81</v>
      </c>
      <c r="S157" s="39" t="s">
        <v>601</v>
      </c>
      <c r="T157" s="44" t="s">
        <v>627</v>
      </c>
    </row>
    <row r="158">
      <c r="A158" s="12">
        <v>155.0</v>
      </c>
      <c r="B158" s="39" t="s">
        <v>643</v>
      </c>
      <c r="C158" s="39" t="s">
        <v>587</v>
      </c>
      <c r="D158" s="39" t="s">
        <v>214</v>
      </c>
      <c r="E158" s="39">
        <v>4.300758E7</v>
      </c>
      <c r="F158" s="39" t="s">
        <v>623</v>
      </c>
      <c r="G158" s="39" t="s">
        <v>25</v>
      </c>
      <c r="H158" s="39" t="s">
        <v>26</v>
      </c>
      <c r="I158" s="39" t="s">
        <v>27</v>
      </c>
      <c r="J158" s="39" t="s">
        <v>624</v>
      </c>
      <c r="K158" s="39" t="s">
        <v>634</v>
      </c>
      <c r="L158" s="39" t="s">
        <v>26</v>
      </c>
      <c r="M158" s="39" t="s">
        <v>27</v>
      </c>
      <c r="N158" s="39" t="s">
        <v>644</v>
      </c>
      <c r="O158" s="39" t="s">
        <v>645</v>
      </c>
      <c r="P158" s="40" t="str">
        <f>+38(095)3174228</f>
        <v>#ERROR!</v>
      </c>
      <c r="Q158" s="43" t="s">
        <v>646</v>
      </c>
      <c r="R158" s="39" t="s">
        <v>81</v>
      </c>
      <c r="S158" s="39" t="s">
        <v>605</v>
      </c>
      <c r="T158" s="44" t="s">
        <v>627</v>
      </c>
    </row>
    <row r="159">
      <c r="A159" s="12">
        <v>156.0</v>
      </c>
      <c r="B159" s="39" t="s">
        <v>647</v>
      </c>
      <c r="C159" s="39" t="s">
        <v>587</v>
      </c>
      <c r="D159" s="39" t="s">
        <v>214</v>
      </c>
      <c r="E159" s="39">
        <v>4.300758E7</v>
      </c>
      <c r="F159" s="39" t="s">
        <v>623</v>
      </c>
      <c r="G159" s="39" t="s">
        <v>25</v>
      </c>
      <c r="H159" s="39" t="s">
        <v>26</v>
      </c>
      <c r="I159" s="39" t="s">
        <v>27</v>
      </c>
      <c r="J159" s="39" t="s">
        <v>624</v>
      </c>
      <c r="K159" s="39" t="s">
        <v>634</v>
      </c>
      <c r="L159" s="39" t="s">
        <v>26</v>
      </c>
      <c r="M159" s="39" t="s">
        <v>27</v>
      </c>
      <c r="N159" s="39" t="s">
        <v>648</v>
      </c>
      <c r="O159" s="39" t="s">
        <v>649</v>
      </c>
      <c r="P159" s="40" t="str">
        <f>+38(066)0436772</f>
        <v>#ERROR!</v>
      </c>
      <c r="Q159" s="43" t="s">
        <v>650</v>
      </c>
      <c r="R159" s="39" t="s">
        <v>81</v>
      </c>
      <c r="S159" s="39" t="s">
        <v>597</v>
      </c>
      <c r="T159" s="44" t="s">
        <v>627</v>
      </c>
    </row>
    <row r="160">
      <c r="A160" s="12">
        <v>157.0</v>
      </c>
      <c r="B160" s="39" t="s">
        <v>651</v>
      </c>
      <c r="C160" s="39" t="s">
        <v>587</v>
      </c>
      <c r="D160" s="39" t="s">
        <v>214</v>
      </c>
      <c r="E160" s="39">
        <v>4.300758E7</v>
      </c>
      <c r="F160" s="39" t="s">
        <v>623</v>
      </c>
      <c r="G160" s="39" t="s">
        <v>25</v>
      </c>
      <c r="H160" s="39" t="s">
        <v>26</v>
      </c>
      <c r="I160" s="39" t="s">
        <v>27</v>
      </c>
      <c r="J160" s="39" t="s">
        <v>589</v>
      </c>
      <c r="K160" s="39" t="s">
        <v>590</v>
      </c>
      <c r="L160" s="39" t="s">
        <v>26</v>
      </c>
      <c r="M160" s="39" t="s">
        <v>27</v>
      </c>
      <c r="N160" s="39" t="s">
        <v>615</v>
      </c>
      <c r="O160" s="39" t="s">
        <v>652</v>
      </c>
      <c r="P160" s="40" t="str">
        <f>+3(096)5540658</f>
        <v>#ERROR!</v>
      </c>
      <c r="Q160" s="43" t="s">
        <v>653</v>
      </c>
      <c r="R160" s="39" t="s">
        <v>81</v>
      </c>
      <c r="S160" s="39" t="s">
        <v>617</v>
      </c>
      <c r="T160" s="44" t="s">
        <v>627</v>
      </c>
    </row>
    <row r="161">
      <c r="A161" s="12">
        <v>158.0</v>
      </c>
      <c r="B161" s="39" t="s">
        <v>654</v>
      </c>
      <c r="C161" s="39" t="s">
        <v>587</v>
      </c>
      <c r="D161" s="39" t="s">
        <v>214</v>
      </c>
      <c r="E161" s="39">
        <v>4.300758E7</v>
      </c>
      <c r="F161" s="39" t="s">
        <v>623</v>
      </c>
      <c r="G161" s="39" t="s">
        <v>25</v>
      </c>
      <c r="H161" s="39" t="s">
        <v>26</v>
      </c>
      <c r="I161" s="39" t="s">
        <v>27</v>
      </c>
      <c r="J161" s="39" t="s">
        <v>655</v>
      </c>
      <c r="K161" s="39" t="s">
        <v>590</v>
      </c>
      <c r="L161" s="39" t="s">
        <v>26</v>
      </c>
      <c r="M161" s="39" t="s">
        <v>27</v>
      </c>
      <c r="N161" s="39" t="s">
        <v>656</v>
      </c>
      <c r="O161" s="39" t="s">
        <v>657</v>
      </c>
      <c r="P161" s="40" t="str">
        <f>+38(093)0773628</f>
        <v>#ERROR!</v>
      </c>
      <c r="Q161" s="43" t="s">
        <v>658</v>
      </c>
      <c r="R161" s="39" t="s">
        <v>81</v>
      </c>
      <c r="S161" s="39" t="s">
        <v>659</v>
      </c>
      <c r="T161" s="44" t="s">
        <v>627</v>
      </c>
    </row>
    <row r="162">
      <c r="A162" s="12">
        <v>159.0</v>
      </c>
      <c r="B162" s="39" t="s">
        <v>660</v>
      </c>
      <c r="C162" s="39" t="s">
        <v>587</v>
      </c>
      <c r="D162" s="39" t="s">
        <v>214</v>
      </c>
      <c r="E162" s="39">
        <v>4.300758E7</v>
      </c>
      <c r="F162" s="39" t="s">
        <v>623</v>
      </c>
      <c r="G162" s="39" t="s">
        <v>25</v>
      </c>
      <c r="H162" s="39" t="s">
        <v>26</v>
      </c>
      <c r="I162" s="39" t="s">
        <v>27</v>
      </c>
      <c r="J162" s="39" t="s">
        <v>661</v>
      </c>
      <c r="K162" s="39" t="s">
        <v>634</v>
      </c>
      <c r="L162" s="39" t="s">
        <v>26</v>
      </c>
      <c r="M162" s="39" t="s">
        <v>27</v>
      </c>
      <c r="N162" s="39" t="s">
        <v>662</v>
      </c>
      <c r="O162" s="39" t="s">
        <v>663</v>
      </c>
      <c r="P162" s="40" t="str">
        <f>+38(093)5243107</f>
        <v>#ERROR!</v>
      </c>
      <c r="Q162" s="43" t="s">
        <v>664</v>
      </c>
      <c r="R162" s="39" t="s">
        <v>81</v>
      </c>
      <c r="S162" s="39" t="s">
        <v>665</v>
      </c>
      <c r="T162" s="44" t="s">
        <v>627</v>
      </c>
    </row>
    <row r="163">
      <c r="A163" s="12">
        <v>160.0</v>
      </c>
      <c r="B163" s="39" t="s">
        <v>666</v>
      </c>
      <c r="C163" s="39" t="s">
        <v>587</v>
      </c>
      <c r="D163" s="39" t="s">
        <v>214</v>
      </c>
      <c r="E163" s="39">
        <v>4.300758E7</v>
      </c>
      <c r="F163" s="39" t="s">
        <v>623</v>
      </c>
      <c r="G163" s="39" t="s">
        <v>25</v>
      </c>
      <c r="H163" s="39" t="s">
        <v>26</v>
      </c>
      <c r="I163" s="39" t="s">
        <v>27</v>
      </c>
      <c r="J163" s="39" t="s">
        <v>624</v>
      </c>
      <c r="K163" s="39" t="s">
        <v>634</v>
      </c>
      <c r="L163" s="39" t="s">
        <v>26</v>
      </c>
      <c r="M163" s="39" t="s">
        <v>27</v>
      </c>
      <c r="N163" s="39" t="s">
        <v>667</v>
      </c>
      <c r="O163" s="39" t="s">
        <v>668</v>
      </c>
      <c r="P163" s="40" t="str">
        <f>+38(093)6492984</f>
        <v>#ERROR!</v>
      </c>
      <c r="Q163" s="43" t="s">
        <v>669</v>
      </c>
      <c r="R163" s="39" t="s">
        <v>81</v>
      </c>
      <c r="S163" s="39" t="s">
        <v>670</v>
      </c>
      <c r="T163" s="44" t="s">
        <v>671</v>
      </c>
    </row>
    <row r="164">
      <c r="A164" s="12">
        <v>161.0</v>
      </c>
      <c r="B164" s="39" t="s">
        <v>672</v>
      </c>
      <c r="C164" s="39" t="s">
        <v>587</v>
      </c>
      <c r="D164" s="39" t="s">
        <v>214</v>
      </c>
      <c r="E164" s="39">
        <v>4.300758E7</v>
      </c>
      <c r="F164" s="39" t="s">
        <v>623</v>
      </c>
      <c r="G164" s="39" t="s">
        <v>25</v>
      </c>
      <c r="H164" s="39" t="s">
        <v>26</v>
      </c>
      <c r="I164" s="39" t="s">
        <v>27</v>
      </c>
      <c r="J164" s="39" t="s">
        <v>624</v>
      </c>
      <c r="K164" s="39" t="s">
        <v>634</v>
      </c>
      <c r="L164" s="39" t="s">
        <v>26</v>
      </c>
      <c r="M164" s="39" t="s">
        <v>27</v>
      </c>
      <c r="N164" s="39" t="s">
        <v>673</v>
      </c>
      <c r="O164" s="39" t="s">
        <v>674</v>
      </c>
      <c r="P164" s="40" t="str">
        <f>+38(067)2513224</f>
        <v>#ERROR!</v>
      </c>
      <c r="Q164" s="43" t="s">
        <v>675</v>
      </c>
      <c r="R164" s="39" t="s">
        <v>81</v>
      </c>
      <c r="S164" s="39" t="s">
        <v>676</v>
      </c>
      <c r="T164" s="44" t="s">
        <v>627</v>
      </c>
    </row>
    <row r="165">
      <c r="A165" s="12">
        <v>162.0</v>
      </c>
      <c r="B165" s="45" t="s">
        <v>677</v>
      </c>
      <c r="C165" s="45" t="s">
        <v>678</v>
      </c>
      <c r="D165" s="45" t="s">
        <v>23</v>
      </c>
      <c r="E165" s="45">
        <v>4.3748724E7</v>
      </c>
      <c r="F165" s="45" t="s">
        <v>679</v>
      </c>
      <c r="G165" s="45" t="s">
        <v>25</v>
      </c>
      <c r="H165" s="45" t="s">
        <v>26</v>
      </c>
      <c r="I165" s="45" t="s">
        <v>27</v>
      </c>
      <c r="J165" s="45" t="s">
        <v>680</v>
      </c>
      <c r="K165" s="45" t="s">
        <v>681</v>
      </c>
      <c r="L165" s="45" t="s">
        <v>26</v>
      </c>
      <c r="M165" s="45" t="s">
        <v>27</v>
      </c>
      <c r="N165" s="45" t="s">
        <v>680</v>
      </c>
      <c r="O165" s="45" t="s">
        <v>681</v>
      </c>
      <c r="P165" s="46" t="str">
        <f>+38(063)529-85-94</f>
        <v>#ERROR!</v>
      </c>
      <c r="Q165" s="45" t="s">
        <v>682</v>
      </c>
      <c r="R165" s="45" t="s">
        <v>40</v>
      </c>
      <c r="S165" s="45" t="s">
        <v>683</v>
      </c>
      <c r="T165" s="47">
        <v>45764.0</v>
      </c>
    </row>
    <row r="166">
      <c r="A166" s="12">
        <v>163.0</v>
      </c>
      <c r="B166" s="45" t="s">
        <v>684</v>
      </c>
      <c r="C166" s="45" t="s">
        <v>678</v>
      </c>
      <c r="D166" s="45" t="s">
        <v>23</v>
      </c>
      <c r="E166" s="45">
        <v>4.3748724E7</v>
      </c>
      <c r="F166" s="45" t="s">
        <v>679</v>
      </c>
      <c r="G166" s="45" t="s">
        <v>25</v>
      </c>
      <c r="H166" s="45" t="s">
        <v>26</v>
      </c>
      <c r="I166" s="45" t="s">
        <v>27</v>
      </c>
      <c r="J166" s="45" t="s">
        <v>680</v>
      </c>
      <c r="K166" s="45" t="s">
        <v>681</v>
      </c>
      <c r="L166" s="45" t="s">
        <v>26</v>
      </c>
      <c r="M166" s="45" t="s">
        <v>27</v>
      </c>
      <c r="N166" s="45" t="s">
        <v>685</v>
      </c>
      <c r="O166" s="45" t="s">
        <v>686</v>
      </c>
      <c r="P166" s="46" t="str">
        <f>+38(063)529-85-94</f>
        <v>#ERROR!</v>
      </c>
      <c r="Q166" s="45" t="s">
        <v>682</v>
      </c>
      <c r="R166" s="45" t="s">
        <v>40</v>
      </c>
      <c r="S166" s="45" t="s">
        <v>687</v>
      </c>
      <c r="T166" s="47">
        <v>45764.0</v>
      </c>
    </row>
    <row r="167">
      <c r="A167" s="12">
        <v>164.0</v>
      </c>
      <c r="B167" s="45" t="s">
        <v>688</v>
      </c>
      <c r="C167" s="45" t="s">
        <v>678</v>
      </c>
      <c r="D167" s="45" t="s">
        <v>23</v>
      </c>
      <c r="E167" s="45">
        <v>4.3748724E7</v>
      </c>
      <c r="F167" s="45" t="s">
        <v>679</v>
      </c>
      <c r="G167" s="45" t="s">
        <v>25</v>
      </c>
      <c r="H167" s="45" t="s">
        <v>26</v>
      </c>
      <c r="I167" s="45" t="s">
        <v>27</v>
      </c>
      <c r="J167" s="45" t="s">
        <v>680</v>
      </c>
      <c r="K167" s="45" t="s">
        <v>681</v>
      </c>
      <c r="L167" s="45" t="s">
        <v>26</v>
      </c>
      <c r="M167" s="45" t="s">
        <v>27</v>
      </c>
      <c r="N167" s="45" t="s">
        <v>689</v>
      </c>
      <c r="O167" s="45" t="s">
        <v>690</v>
      </c>
      <c r="P167" s="46" t="str">
        <f>+38(063)529-85-94</f>
        <v>#ERROR!</v>
      </c>
      <c r="Q167" s="45" t="s">
        <v>682</v>
      </c>
      <c r="R167" s="45" t="s">
        <v>40</v>
      </c>
      <c r="S167" s="45" t="s">
        <v>691</v>
      </c>
      <c r="T167" s="47">
        <v>45764.0</v>
      </c>
    </row>
    <row r="168">
      <c r="A168" s="12">
        <v>165.0</v>
      </c>
      <c r="B168" s="45" t="s">
        <v>692</v>
      </c>
      <c r="C168" s="45" t="s">
        <v>678</v>
      </c>
      <c r="D168" s="45" t="s">
        <v>23</v>
      </c>
      <c r="E168" s="45">
        <v>4.3748724E7</v>
      </c>
      <c r="F168" s="45" t="s">
        <v>679</v>
      </c>
      <c r="G168" s="45" t="s">
        <v>25</v>
      </c>
      <c r="H168" s="45" t="s">
        <v>26</v>
      </c>
      <c r="I168" s="45" t="s">
        <v>27</v>
      </c>
      <c r="J168" s="45" t="s">
        <v>680</v>
      </c>
      <c r="K168" s="45" t="s">
        <v>681</v>
      </c>
      <c r="L168" s="45" t="s">
        <v>26</v>
      </c>
      <c r="M168" s="45" t="s">
        <v>27</v>
      </c>
      <c r="N168" s="45" t="s">
        <v>693</v>
      </c>
      <c r="O168" s="45" t="s">
        <v>694</v>
      </c>
      <c r="P168" s="46" t="str">
        <f>+38(063)529-85-94</f>
        <v>#ERROR!</v>
      </c>
      <c r="Q168" s="45" t="s">
        <v>682</v>
      </c>
      <c r="R168" s="45" t="s">
        <v>40</v>
      </c>
      <c r="S168" s="45" t="s">
        <v>695</v>
      </c>
      <c r="T168" s="47">
        <v>45764.0</v>
      </c>
    </row>
    <row r="169">
      <c r="A169" s="12">
        <v>166.0</v>
      </c>
      <c r="B169" s="45" t="s">
        <v>696</v>
      </c>
      <c r="C169" s="45" t="s">
        <v>678</v>
      </c>
      <c r="D169" s="45" t="s">
        <v>214</v>
      </c>
      <c r="E169" s="45">
        <v>3.8656511E7</v>
      </c>
      <c r="F169" s="45" t="s">
        <v>697</v>
      </c>
      <c r="G169" s="45" t="s">
        <v>25</v>
      </c>
      <c r="H169" s="45" t="s">
        <v>26</v>
      </c>
      <c r="I169" s="45" t="s">
        <v>27</v>
      </c>
      <c r="J169" s="45" t="s">
        <v>680</v>
      </c>
      <c r="K169" s="45" t="s">
        <v>698</v>
      </c>
      <c r="L169" s="45" t="s">
        <v>26</v>
      </c>
      <c r="M169" s="45" t="s">
        <v>27</v>
      </c>
      <c r="N169" s="45" t="s">
        <v>680</v>
      </c>
      <c r="O169" s="45" t="s">
        <v>698</v>
      </c>
      <c r="P169" s="46" t="str">
        <f>+38 (046) 268-02-31</f>
        <v>#ERROR!</v>
      </c>
      <c r="Q169" s="45" t="s">
        <v>699</v>
      </c>
      <c r="R169" s="45" t="s">
        <v>81</v>
      </c>
      <c r="S169" s="45" t="s">
        <v>683</v>
      </c>
      <c r="T169" s="47">
        <v>45764.0</v>
      </c>
    </row>
    <row r="170">
      <c r="A170" s="12">
        <v>167.0</v>
      </c>
      <c r="B170" s="45" t="s">
        <v>700</v>
      </c>
      <c r="C170" s="45" t="s">
        <v>678</v>
      </c>
      <c r="D170" s="45" t="s">
        <v>214</v>
      </c>
      <c r="E170" s="45">
        <v>3.8656511E7</v>
      </c>
      <c r="F170" s="45" t="s">
        <v>697</v>
      </c>
      <c r="G170" s="45" t="s">
        <v>25</v>
      </c>
      <c r="H170" s="45" t="s">
        <v>26</v>
      </c>
      <c r="I170" s="45" t="s">
        <v>27</v>
      </c>
      <c r="J170" s="45" t="s">
        <v>680</v>
      </c>
      <c r="K170" s="45" t="s">
        <v>698</v>
      </c>
      <c r="L170" s="45" t="s">
        <v>26</v>
      </c>
      <c r="M170" s="45" t="s">
        <v>27</v>
      </c>
      <c r="N170" s="45" t="s">
        <v>689</v>
      </c>
      <c r="O170" s="45" t="s">
        <v>690</v>
      </c>
      <c r="P170" s="46" t="str">
        <f>+38 (046) 268-02-31</f>
        <v>#ERROR!</v>
      </c>
      <c r="Q170" s="45" t="s">
        <v>699</v>
      </c>
      <c r="R170" s="45" t="s">
        <v>81</v>
      </c>
      <c r="S170" s="45" t="s">
        <v>691</v>
      </c>
      <c r="T170" s="47">
        <v>45764.0</v>
      </c>
    </row>
    <row r="171">
      <c r="A171" s="12">
        <v>168.0</v>
      </c>
      <c r="B171" s="45" t="s">
        <v>701</v>
      </c>
      <c r="C171" s="45" t="s">
        <v>678</v>
      </c>
      <c r="D171" s="45" t="s">
        <v>214</v>
      </c>
      <c r="E171" s="45">
        <v>3.8656511E7</v>
      </c>
      <c r="F171" s="45" t="s">
        <v>697</v>
      </c>
      <c r="G171" s="45" t="s">
        <v>25</v>
      </c>
      <c r="H171" s="45" t="s">
        <v>26</v>
      </c>
      <c r="I171" s="45" t="s">
        <v>27</v>
      </c>
      <c r="J171" s="45" t="s">
        <v>680</v>
      </c>
      <c r="K171" s="45" t="s">
        <v>698</v>
      </c>
      <c r="L171" s="45" t="s">
        <v>26</v>
      </c>
      <c r="M171" s="45" t="s">
        <v>27</v>
      </c>
      <c r="N171" s="45" t="s">
        <v>685</v>
      </c>
      <c r="O171" s="45" t="s">
        <v>702</v>
      </c>
      <c r="P171" s="46" t="str">
        <f>+38 (046) 268-02-31</f>
        <v>#ERROR!</v>
      </c>
      <c r="Q171" s="45" t="s">
        <v>699</v>
      </c>
      <c r="R171" s="45" t="s">
        <v>81</v>
      </c>
      <c r="S171" s="45" t="s">
        <v>687</v>
      </c>
      <c r="T171" s="47">
        <v>45764.0</v>
      </c>
    </row>
    <row r="172">
      <c r="A172" s="12">
        <v>169.0</v>
      </c>
      <c r="B172" s="48" t="s">
        <v>703</v>
      </c>
      <c r="C172" s="48" t="s">
        <v>704</v>
      </c>
      <c r="D172" s="48" t="s">
        <v>23</v>
      </c>
      <c r="E172" s="48">
        <v>4412018.0</v>
      </c>
      <c r="F172" s="48" t="s">
        <v>705</v>
      </c>
      <c r="G172" s="48" t="s">
        <v>25</v>
      </c>
      <c r="H172" s="48" t="s">
        <v>26</v>
      </c>
      <c r="I172" s="48" t="s">
        <v>27</v>
      </c>
      <c r="J172" s="48" t="s">
        <v>706</v>
      </c>
      <c r="K172" s="48" t="s">
        <v>221</v>
      </c>
      <c r="L172" s="48" t="s">
        <v>26</v>
      </c>
      <c r="M172" s="48" t="s">
        <v>27</v>
      </c>
      <c r="N172" s="48" t="s">
        <v>706</v>
      </c>
      <c r="O172" s="48" t="s">
        <v>707</v>
      </c>
      <c r="P172" s="49" t="str">
        <f>+38(093)863-82-31</f>
        <v>#ERROR!</v>
      </c>
      <c r="Q172" s="48" t="s">
        <v>708</v>
      </c>
      <c r="R172" s="48" t="s">
        <v>40</v>
      </c>
      <c r="S172" s="48" t="s">
        <v>709</v>
      </c>
      <c r="T172" s="50">
        <f>T174</f>
        <v>45764</v>
      </c>
    </row>
    <row r="173">
      <c r="A173" s="12">
        <v>170.0</v>
      </c>
      <c r="B173" s="48" t="s">
        <v>710</v>
      </c>
      <c r="C173" s="48" t="s">
        <v>704</v>
      </c>
      <c r="D173" s="48" t="s">
        <v>23</v>
      </c>
      <c r="E173" s="48">
        <v>4412018.0</v>
      </c>
      <c r="F173" s="48" t="s">
        <v>705</v>
      </c>
      <c r="G173" s="48" t="s">
        <v>25</v>
      </c>
      <c r="H173" s="48" t="s">
        <v>26</v>
      </c>
      <c r="I173" s="48" t="s">
        <v>27</v>
      </c>
      <c r="J173" s="48" t="s">
        <v>706</v>
      </c>
      <c r="K173" s="48" t="s">
        <v>221</v>
      </c>
      <c r="L173" s="48" t="s">
        <v>26</v>
      </c>
      <c r="M173" s="48" t="s">
        <v>27</v>
      </c>
      <c r="N173" s="48" t="s">
        <v>711</v>
      </c>
      <c r="O173" s="48" t="s">
        <v>712</v>
      </c>
      <c r="P173" s="49" t="str">
        <f>+38(093)863-82-31</f>
        <v>#ERROR!</v>
      </c>
      <c r="Q173" s="48" t="s">
        <v>708</v>
      </c>
      <c r="R173" s="48" t="s">
        <v>40</v>
      </c>
      <c r="S173" s="48" t="s">
        <v>713</v>
      </c>
      <c r="T173" s="51">
        <v>45764.0</v>
      </c>
    </row>
    <row r="174">
      <c r="A174" s="12">
        <v>171.0</v>
      </c>
      <c r="B174" s="48" t="s">
        <v>714</v>
      </c>
      <c r="C174" s="48" t="s">
        <v>704</v>
      </c>
      <c r="D174" s="48" t="s">
        <v>23</v>
      </c>
      <c r="E174" s="48">
        <v>4412018.0</v>
      </c>
      <c r="F174" s="48" t="s">
        <v>705</v>
      </c>
      <c r="G174" s="48" t="s">
        <v>25</v>
      </c>
      <c r="H174" s="48" t="s">
        <v>26</v>
      </c>
      <c r="I174" s="48" t="s">
        <v>27</v>
      </c>
      <c r="J174" s="48" t="s">
        <v>706</v>
      </c>
      <c r="K174" s="48" t="s">
        <v>221</v>
      </c>
      <c r="L174" s="48" t="s">
        <v>26</v>
      </c>
      <c r="M174" s="48" t="s">
        <v>27</v>
      </c>
      <c r="N174" s="48" t="s">
        <v>715</v>
      </c>
      <c r="O174" s="48" t="s">
        <v>716</v>
      </c>
      <c r="P174" s="49" t="str">
        <f>+38(093)863-82-31</f>
        <v>#ERROR!</v>
      </c>
      <c r="Q174" s="48" t="s">
        <v>708</v>
      </c>
      <c r="R174" s="48" t="s">
        <v>40</v>
      </c>
      <c r="S174" s="48" t="s">
        <v>717</v>
      </c>
      <c r="T174" s="51">
        <v>45764.0</v>
      </c>
    </row>
    <row r="175">
      <c r="A175" s="12">
        <v>172.0</v>
      </c>
      <c r="B175" s="48" t="s">
        <v>718</v>
      </c>
      <c r="C175" s="48" t="s">
        <v>704</v>
      </c>
      <c r="D175" s="48" t="s">
        <v>23</v>
      </c>
      <c r="E175" s="48">
        <v>4412018.0</v>
      </c>
      <c r="F175" s="48" t="s">
        <v>705</v>
      </c>
      <c r="G175" s="48" t="s">
        <v>25</v>
      </c>
      <c r="H175" s="48" t="s">
        <v>26</v>
      </c>
      <c r="I175" s="48" t="s">
        <v>27</v>
      </c>
      <c r="J175" s="48" t="s">
        <v>706</v>
      </c>
      <c r="K175" s="48" t="s">
        <v>221</v>
      </c>
      <c r="L175" s="48" t="s">
        <v>26</v>
      </c>
      <c r="M175" s="48" t="s">
        <v>27</v>
      </c>
      <c r="N175" s="48" t="s">
        <v>719</v>
      </c>
      <c r="O175" s="48" t="s">
        <v>720</v>
      </c>
      <c r="P175" s="49" t="str">
        <f>+38(093)863-82-31</f>
        <v>#ERROR!</v>
      </c>
      <c r="Q175" s="48" t="s">
        <v>708</v>
      </c>
      <c r="R175" s="48" t="s">
        <v>40</v>
      </c>
      <c r="S175" s="48" t="s">
        <v>721</v>
      </c>
      <c r="T175" s="51">
        <v>45764.0</v>
      </c>
    </row>
    <row r="176">
      <c r="A176" s="12">
        <v>173.0</v>
      </c>
      <c r="B176" s="48" t="s">
        <v>722</v>
      </c>
      <c r="C176" s="48" t="s">
        <v>704</v>
      </c>
      <c r="D176" s="48" t="s">
        <v>23</v>
      </c>
      <c r="E176" s="48">
        <v>4412018.0</v>
      </c>
      <c r="F176" s="48" t="s">
        <v>705</v>
      </c>
      <c r="G176" s="48" t="s">
        <v>25</v>
      </c>
      <c r="H176" s="48" t="s">
        <v>26</v>
      </c>
      <c r="I176" s="48" t="s">
        <v>27</v>
      </c>
      <c r="J176" s="48" t="s">
        <v>706</v>
      </c>
      <c r="K176" s="48" t="s">
        <v>221</v>
      </c>
      <c r="L176" s="48" t="s">
        <v>26</v>
      </c>
      <c r="M176" s="48" t="s">
        <v>27</v>
      </c>
      <c r="N176" s="48" t="s">
        <v>723</v>
      </c>
      <c r="O176" s="48" t="s">
        <v>724</v>
      </c>
      <c r="P176" s="49" t="str">
        <f>+38(093)863-82-31</f>
        <v>#ERROR!</v>
      </c>
      <c r="Q176" s="48" t="s">
        <v>708</v>
      </c>
      <c r="R176" s="48" t="s">
        <v>40</v>
      </c>
      <c r="S176" s="48" t="s">
        <v>725</v>
      </c>
      <c r="T176" s="51">
        <v>45764.0</v>
      </c>
    </row>
    <row r="177">
      <c r="A177" s="12">
        <v>174.0</v>
      </c>
      <c r="B177" s="48" t="s">
        <v>726</v>
      </c>
      <c r="C177" s="48" t="s">
        <v>704</v>
      </c>
      <c r="D177" s="48" t="s">
        <v>23</v>
      </c>
      <c r="E177" s="48">
        <v>4412018.0</v>
      </c>
      <c r="F177" s="48" t="s">
        <v>705</v>
      </c>
      <c r="G177" s="48" t="s">
        <v>25</v>
      </c>
      <c r="H177" s="48" t="s">
        <v>26</v>
      </c>
      <c r="I177" s="48" t="s">
        <v>27</v>
      </c>
      <c r="J177" s="48" t="s">
        <v>706</v>
      </c>
      <c r="K177" s="48" t="s">
        <v>221</v>
      </c>
      <c r="L177" s="48" t="s">
        <v>26</v>
      </c>
      <c r="M177" s="48" t="s">
        <v>27</v>
      </c>
      <c r="N177" s="48" t="s">
        <v>727</v>
      </c>
      <c r="O177" s="48" t="s">
        <v>728</v>
      </c>
      <c r="P177" s="49" t="str">
        <f>+38(093)863-82-31</f>
        <v>#ERROR!</v>
      </c>
      <c r="Q177" s="48" t="s">
        <v>708</v>
      </c>
      <c r="R177" s="48" t="s">
        <v>40</v>
      </c>
      <c r="S177" s="48" t="s">
        <v>729</v>
      </c>
      <c r="T177" s="51">
        <v>45764.0</v>
      </c>
    </row>
    <row r="178">
      <c r="A178" s="12">
        <v>175.0</v>
      </c>
      <c r="B178" s="48" t="s">
        <v>730</v>
      </c>
      <c r="C178" s="48" t="s">
        <v>704</v>
      </c>
      <c r="D178" s="48" t="s">
        <v>23</v>
      </c>
      <c r="E178" s="48">
        <v>4412018.0</v>
      </c>
      <c r="F178" s="48" t="s">
        <v>705</v>
      </c>
      <c r="G178" s="48" t="s">
        <v>25</v>
      </c>
      <c r="H178" s="48" t="s">
        <v>26</v>
      </c>
      <c r="I178" s="48" t="s">
        <v>27</v>
      </c>
      <c r="J178" s="48" t="s">
        <v>706</v>
      </c>
      <c r="K178" s="48" t="s">
        <v>221</v>
      </c>
      <c r="L178" s="48" t="s">
        <v>26</v>
      </c>
      <c r="M178" s="48" t="s">
        <v>27</v>
      </c>
      <c r="N178" s="48" t="s">
        <v>731</v>
      </c>
      <c r="O178" s="48" t="s">
        <v>732</v>
      </c>
      <c r="P178" s="49" t="str">
        <f>+38(093)863-82-31</f>
        <v>#ERROR!</v>
      </c>
      <c r="Q178" s="48" t="s">
        <v>708</v>
      </c>
      <c r="R178" s="48" t="s">
        <v>40</v>
      </c>
      <c r="S178" s="48" t="s">
        <v>733</v>
      </c>
      <c r="T178" s="51">
        <v>45764.0</v>
      </c>
    </row>
    <row r="179">
      <c r="A179" s="12">
        <v>176.0</v>
      </c>
      <c r="B179" s="48" t="s">
        <v>734</v>
      </c>
      <c r="C179" s="48" t="s">
        <v>704</v>
      </c>
      <c r="D179" s="48" t="s">
        <v>77</v>
      </c>
      <c r="E179" s="48">
        <v>4412018.0</v>
      </c>
      <c r="F179" s="48" t="s">
        <v>705</v>
      </c>
      <c r="G179" s="48" t="s">
        <v>25</v>
      </c>
      <c r="H179" s="48" t="s">
        <v>26</v>
      </c>
      <c r="I179" s="48" t="s">
        <v>27</v>
      </c>
      <c r="J179" s="48" t="s">
        <v>706</v>
      </c>
      <c r="K179" s="48" t="s">
        <v>221</v>
      </c>
      <c r="L179" s="48" t="s">
        <v>26</v>
      </c>
      <c r="M179" s="48" t="s">
        <v>27</v>
      </c>
      <c r="N179" s="48" t="s">
        <v>735</v>
      </c>
      <c r="O179" s="48" t="s">
        <v>712</v>
      </c>
      <c r="P179" s="49" t="str">
        <f>+38(063)5573408</f>
        <v>#ERROR!</v>
      </c>
      <c r="Q179" s="48" t="s">
        <v>708</v>
      </c>
      <c r="R179" s="48" t="s">
        <v>81</v>
      </c>
      <c r="S179" s="48" t="s">
        <v>713</v>
      </c>
      <c r="T179" s="51">
        <v>45764.0</v>
      </c>
    </row>
    <row r="180">
      <c r="A180" s="12">
        <v>177.0</v>
      </c>
      <c r="B180" s="48" t="s">
        <v>736</v>
      </c>
      <c r="C180" s="48" t="s">
        <v>704</v>
      </c>
      <c r="D180" s="48" t="s">
        <v>77</v>
      </c>
      <c r="E180" s="48">
        <v>4412018.0</v>
      </c>
      <c r="F180" s="48" t="s">
        <v>705</v>
      </c>
      <c r="G180" s="48" t="s">
        <v>25</v>
      </c>
      <c r="H180" s="48" t="s">
        <v>26</v>
      </c>
      <c r="I180" s="48" t="s">
        <v>27</v>
      </c>
      <c r="J180" s="48" t="s">
        <v>706</v>
      </c>
      <c r="K180" s="48" t="s">
        <v>221</v>
      </c>
      <c r="L180" s="48" t="s">
        <v>26</v>
      </c>
      <c r="M180" s="48" t="s">
        <v>27</v>
      </c>
      <c r="N180" s="48" t="s">
        <v>715</v>
      </c>
      <c r="O180" s="48" t="s">
        <v>716</v>
      </c>
      <c r="P180" s="49" t="str">
        <f>+38(067)2595728</f>
        <v>#ERROR!</v>
      </c>
      <c r="Q180" s="48" t="s">
        <v>708</v>
      </c>
      <c r="R180" s="48" t="s">
        <v>81</v>
      </c>
      <c r="S180" s="48" t="s">
        <v>717</v>
      </c>
      <c r="T180" s="51">
        <v>45764.0</v>
      </c>
    </row>
    <row r="181">
      <c r="A181" s="12">
        <v>178.0</v>
      </c>
      <c r="B181" s="48" t="s">
        <v>737</v>
      </c>
      <c r="C181" s="48" t="s">
        <v>704</v>
      </c>
      <c r="D181" s="48" t="s">
        <v>77</v>
      </c>
      <c r="E181" s="48">
        <v>4412018.0</v>
      </c>
      <c r="F181" s="48" t="s">
        <v>705</v>
      </c>
      <c r="G181" s="48" t="s">
        <v>25</v>
      </c>
      <c r="H181" s="48" t="s">
        <v>26</v>
      </c>
      <c r="I181" s="48" t="s">
        <v>27</v>
      </c>
      <c r="J181" s="48" t="s">
        <v>706</v>
      </c>
      <c r="K181" s="48" t="s">
        <v>221</v>
      </c>
      <c r="L181" s="48" t="s">
        <v>26</v>
      </c>
      <c r="M181" s="48" t="s">
        <v>27</v>
      </c>
      <c r="N181" s="48" t="s">
        <v>738</v>
      </c>
      <c r="O181" s="48" t="s">
        <v>739</v>
      </c>
      <c r="P181" s="49" t="str">
        <f>+38(067)2595728</f>
        <v>#ERROR!</v>
      </c>
      <c r="Q181" s="48" t="s">
        <v>708</v>
      </c>
      <c r="R181" s="48" t="s">
        <v>81</v>
      </c>
      <c r="S181" s="48" t="s">
        <v>740</v>
      </c>
      <c r="T181" s="51">
        <v>45764.0</v>
      </c>
    </row>
    <row r="182">
      <c r="A182" s="12">
        <v>179.0</v>
      </c>
      <c r="B182" s="48" t="s">
        <v>741</v>
      </c>
      <c r="C182" s="48" t="s">
        <v>704</v>
      </c>
      <c r="D182" s="48" t="s">
        <v>77</v>
      </c>
      <c r="E182" s="48">
        <v>4412018.0</v>
      </c>
      <c r="F182" s="48" t="s">
        <v>705</v>
      </c>
      <c r="G182" s="48" t="s">
        <v>25</v>
      </c>
      <c r="H182" s="48" t="s">
        <v>26</v>
      </c>
      <c r="I182" s="48" t="s">
        <v>27</v>
      </c>
      <c r="J182" s="48" t="s">
        <v>706</v>
      </c>
      <c r="K182" s="48" t="s">
        <v>221</v>
      </c>
      <c r="L182" s="48" t="s">
        <v>26</v>
      </c>
      <c r="M182" s="48" t="s">
        <v>27</v>
      </c>
      <c r="N182" s="48" t="s">
        <v>706</v>
      </c>
      <c r="O182" s="48" t="s">
        <v>707</v>
      </c>
      <c r="P182" s="49" t="str">
        <f>+38(063)4005948</f>
        <v>#ERROR!</v>
      </c>
      <c r="Q182" s="48" t="s">
        <v>708</v>
      </c>
      <c r="R182" s="48" t="s">
        <v>81</v>
      </c>
      <c r="S182" s="48" t="s">
        <v>709</v>
      </c>
      <c r="T182" s="51">
        <v>45764.0</v>
      </c>
    </row>
    <row r="183">
      <c r="A183" s="12">
        <v>180.0</v>
      </c>
      <c r="B183" s="48" t="s">
        <v>742</v>
      </c>
      <c r="C183" s="48" t="s">
        <v>704</v>
      </c>
      <c r="D183" s="48" t="s">
        <v>77</v>
      </c>
      <c r="E183" s="48">
        <v>4412018.0</v>
      </c>
      <c r="F183" s="48" t="s">
        <v>705</v>
      </c>
      <c r="G183" s="48" t="s">
        <v>25</v>
      </c>
      <c r="H183" s="48" t="s">
        <v>26</v>
      </c>
      <c r="I183" s="48" t="s">
        <v>27</v>
      </c>
      <c r="J183" s="48" t="s">
        <v>706</v>
      </c>
      <c r="K183" s="48" t="s">
        <v>221</v>
      </c>
      <c r="L183" s="48" t="s">
        <v>26</v>
      </c>
      <c r="M183" s="48" t="s">
        <v>27</v>
      </c>
      <c r="N183" s="48" t="s">
        <v>731</v>
      </c>
      <c r="O183" s="48" t="s">
        <v>732</v>
      </c>
      <c r="P183" s="49" t="str">
        <f>+38(050)5868174</f>
        <v>#ERROR!</v>
      </c>
      <c r="Q183" s="48" t="s">
        <v>708</v>
      </c>
      <c r="R183" s="48" t="s">
        <v>81</v>
      </c>
      <c r="S183" s="48" t="s">
        <v>733</v>
      </c>
      <c r="T183" s="51">
        <v>45764.0</v>
      </c>
    </row>
    <row r="184">
      <c r="A184" s="12">
        <v>181.0</v>
      </c>
      <c r="B184" s="48" t="s">
        <v>743</v>
      </c>
      <c r="C184" s="48" t="s">
        <v>704</v>
      </c>
      <c r="D184" s="48" t="s">
        <v>77</v>
      </c>
      <c r="E184" s="48">
        <v>4412018.0</v>
      </c>
      <c r="F184" s="48" t="s">
        <v>705</v>
      </c>
      <c r="G184" s="48" t="s">
        <v>25</v>
      </c>
      <c r="H184" s="48" t="s">
        <v>26</v>
      </c>
      <c r="I184" s="48" t="s">
        <v>27</v>
      </c>
      <c r="J184" s="48" t="s">
        <v>706</v>
      </c>
      <c r="K184" s="48" t="s">
        <v>221</v>
      </c>
      <c r="L184" s="48" t="s">
        <v>26</v>
      </c>
      <c r="M184" s="48" t="s">
        <v>27</v>
      </c>
      <c r="N184" s="48" t="s">
        <v>744</v>
      </c>
      <c r="O184" s="48" t="s">
        <v>745</v>
      </c>
      <c r="P184" s="49" t="str">
        <f>+38(063)9427404</f>
        <v>#ERROR!</v>
      </c>
      <c r="Q184" s="48" t="s">
        <v>708</v>
      </c>
      <c r="R184" s="48" t="s">
        <v>81</v>
      </c>
      <c r="S184" s="48" t="s">
        <v>746</v>
      </c>
      <c r="T184" s="51">
        <v>45764.0</v>
      </c>
    </row>
    <row r="185">
      <c r="A185" s="12">
        <v>182.0</v>
      </c>
      <c r="B185" s="48" t="s">
        <v>747</v>
      </c>
      <c r="C185" s="48" t="s">
        <v>704</v>
      </c>
      <c r="D185" s="48" t="s">
        <v>77</v>
      </c>
      <c r="E185" s="48">
        <v>4412018.0</v>
      </c>
      <c r="F185" s="48" t="s">
        <v>705</v>
      </c>
      <c r="G185" s="48" t="s">
        <v>25</v>
      </c>
      <c r="H185" s="48" t="s">
        <v>26</v>
      </c>
      <c r="I185" s="48" t="s">
        <v>27</v>
      </c>
      <c r="J185" s="48" t="s">
        <v>706</v>
      </c>
      <c r="K185" s="48" t="s">
        <v>221</v>
      </c>
      <c r="L185" s="48" t="s">
        <v>26</v>
      </c>
      <c r="M185" s="48" t="s">
        <v>27</v>
      </c>
      <c r="N185" s="48" t="s">
        <v>748</v>
      </c>
      <c r="O185" s="48" t="s">
        <v>749</v>
      </c>
      <c r="P185" s="49" t="str">
        <f>+38(093)7033511</f>
        <v>#ERROR!</v>
      </c>
      <c r="Q185" s="48" t="s">
        <v>750</v>
      </c>
      <c r="R185" s="48" t="s">
        <v>81</v>
      </c>
      <c r="S185" s="48" t="s">
        <v>751</v>
      </c>
      <c r="T185" s="51">
        <v>45764.0</v>
      </c>
    </row>
    <row r="186">
      <c r="A186" s="12">
        <v>183.0</v>
      </c>
      <c r="B186" s="48" t="s">
        <v>752</v>
      </c>
      <c r="C186" s="48" t="s">
        <v>704</v>
      </c>
      <c r="D186" s="48" t="s">
        <v>77</v>
      </c>
      <c r="E186" s="48">
        <v>4412018.0</v>
      </c>
      <c r="F186" s="48" t="s">
        <v>705</v>
      </c>
      <c r="G186" s="48" t="s">
        <v>25</v>
      </c>
      <c r="H186" s="48" t="s">
        <v>26</v>
      </c>
      <c r="I186" s="48" t="s">
        <v>27</v>
      </c>
      <c r="J186" s="48" t="s">
        <v>706</v>
      </c>
      <c r="K186" s="48" t="s">
        <v>221</v>
      </c>
      <c r="L186" s="48" t="s">
        <v>26</v>
      </c>
      <c r="M186" s="48" t="s">
        <v>27</v>
      </c>
      <c r="N186" s="48" t="s">
        <v>753</v>
      </c>
      <c r="O186" s="48" t="s">
        <v>754</v>
      </c>
      <c r="P186" s="49" t="str">
        <f>+38(098)4240152</f>
        <v>#ERROR!</v>
      </c>
      <c r="Q186" s="48" t="s">
        <v>755</v>
      </c>
      <c r="R186" s="48" t="s">
        <v>81</v>
      </c>
      <c r="S186" s="48" t="s">
        <v>729</v>
      </c>
      <c r="T186" s="51">
        <v>45764.0</v>
      </c>
    </row>
    <row r="187">
      <c r="A187" s="12">
        <v>184.0</v>
      </c>
      <c r="B187" s="52" t="s">
        <v>756</v>
      </c>
      <c r="C187" s="52" t="s">
        <v>757</v>
      </c>
      <c r="D187" s="52" t="s">
        <v>23</v>
      </c>
      <c r="E187" s="52">
        <v>4413360.0</v>
      </c>
      <c r="F187" s="52" t="s">
        <v>758</v>
      </c>
      <c r="G187" s="52" t="s">
        <v>25</v>
      </c>
      <c r="H187" s="52" t="s">
        <v>26</v>
      </c>
      <c r="I187" s="52" t="s">
        <v>27</v>
      </c>
      <c r="J187" s="52" t="s">
        <v>759</v>
      </c>
      <c r="K187" s="52" t="s">
        <v>760</v>
      </c>
      <c r="L187" s="52" t="s">
        <v>26</v>
      </c>
      <c r="M187" s="52" t="s">
        <v>27</v>
      </c>
      <c r="N187" s="52" t="s">
        <v>759</v>
      </c>
      <c r="O187" s="52" t="s">
        <v>761</v>
      </c>
      <c r="P187" s="53" t="str">
        <f>+38(073)030-70-14 
 +38(097)492-92-03</f>
        <v>#ERROR!</v>
      </c>
      <c r="Q187" s="52" t="s">
        <v>762</v>
      </c>
      <c r="R187" s="52" t="s">
        <v>40</v>
      </c>
      <c r="S187" s="52" t="s">
        <v>763</v>
      </c>
      <c r="T187" s="54" t="s">
        <v>764</v>
      </c>
    </row>
    <row r="188">
      <c r="A188" s="12">
        <v>185.0</v>
      </c>
      <c r="B188" s="52" t="s">
        <v>765</v>
      </c>
      <c r="C188" s="52" t="s">
        <v>757</v>
      </c>
      <c r="D188" s="52" t="s">
        <v>23</v>
      </c>
      <c r="E188" s="52">
        <v>4413360.0</v>
      </c>
      <c r="F188" s="52" t="s">
        <v>758</v>
      </c>
      <c r="G188" s="52" t="s">
        <v>25</v>
      </c>
      <c r="H188" s="52" t="s">
        <v>26</v>
      </c>
      <c r="I188" s="52" t="s">
        <v>27</v>
      </c>
      <c r="J188" s="52" t="s">
        <v>759</v>
      </c>
      <c r="K188" s="52" t="s">
        <v>760</v>
      </c>
      <c r="L188" s="52" t="s">
        <v>26</v>
      </c>
      <c r="M188" s="52" t="s">
        <v>27</v>
      </c>
      <c r="N188" s="52" t="s">
        <v>766</v>
      </c>
      <c r="O188" s="52" t="s">
        <v>767</v>
      </c>
      <c r="P188" s="53" t="str">
        <f>+38(073)030-70-14 
 +38(097)492-92-03</f>
        <v>#ERROR!</v>
      </c>
      <c r="Q188" s="52" t="s">
        <v>762</v>
      </c>
      <c r="R188" s="52" t="s">
        <v>40</v>
      </c>
      <c r="S188" s="52" t="s">
        <v>768</v>
      </c>
      <c r="T188" s="55" t="s">
        <v>764</v>
      </c>
    </row>
    <row r="189">
      <c r="A189" s="12">
        <v>186.0</v>
      </c>
      <c r="B189" s="52" t="s">
        <v>769</v>
      </c>
      <c r="C189" s="52" t="s">
        <v>757</v>
      </c>
      <c r="D189" s="52" t="s">
        <v>23</v>
      </c>
      <c r="E189" s="52">
        <v>4413360.0</v>
      </c>
      <c r="F189" s="52" t="s">
        <v>758</v>
      </c>
      <c r="G189" s="52" t="s">
        <v>25</v>
      </c>
      <c r="H189" s="52" t="s">
        <v>26</v>
      </c>
      <c r="I189" s="52" t="s">
        <v>27</v>
      </c>
      <c r="J189" s="52" t="s">
        <v>759</v>
      </c>
      <c r="K189" s="52" t="s">
        <v>760</v>
      </c>
      <c r="L189" s="52" t="s">
        <v>26</v>
      </c>
      <c r="M189" s="52" t="s">
        <v>27</v>
      </c>
      <c r="N189" s="52" t="s">
        <v>770</v>
      </c>
      <c r="O189" s="52" t="s">
        <v>771</v>
      </c>
      <c r="P189" s="53" t="str">
        <f>+38(073)030-70-14 
 +38(097)492-92-03</f>
        <v>#ERROR!</v>
      </c>
      <c r="Q189" s="52" t="s">
        <v>762</v>
      </c>
      <c r="R189" s="52" t="s">
        <v>40</v>
      </c>
      <c r="S189" s="52" t="s">
        <v>772</v>
      </c>
      <c r="T189" s="55" t="s">
        <v>764</v>
      </c>
    </row>
    <row r="190">
      <c r="A190" s="12">
        <v>187.0</v>
      </c>
      <c r="B190" s="52" t="s">
        <v>773</v>
      </c>
      <c r="C190" s="52" t="s">
        <v>757</v>
      </c>
      <c r="D190" s="52" t="s">
        <v>23</v>
      </c>
      <c r="E190" s="52">
        <v>4413360.0</v>
      </c>
      <c r="F190" s="52" t="s">
        <v>758</v>
      </c>
      <c r="G190" s="52" t="s">
        <v>25</v>
      </c>
      <c r="H190" s="52" t="s">
        <v>26</v>
      </c>
      <c r="I190" s="52" t="s">
        <v>27</v>
      </c>
      <c r="J190" s="52" t="s">
        <v>759</v>
      </c>
      <c r="K190" s="52" t="s">
        <v>760</v>
      </c>
      <c r="L190" s="52" t="s">
        <v>26</v>
      </c>
      <c r="M190" s="52" t="s">
        <v>27</v>
      </c>
      <c r="N190" s="52" t="s">
        <v>774</v>
      </c>
      <c r="O190" s="52" t="s">
        <v>775</v>
      </c>
      <c r="P190" s="53" t="str">
        <f>+38(073)030-70-14 
 +38(097)492-92-03</f>
        <v>#ERROR!</v>
      </c>
      <c r="Q190" s="52" t="s">
        <v>762</v>
      </c>
      <c r="R190" s="52" t="s">
        <v>40</v>
      </c>
      <c r="S190" s="52" t="s">
        <v>776</v>
      </c>
      <c r="T190" s="55" t="s">
        <v>764</v>
      </c>
    </row>
    <row r="191">
      <c r="A191" s="12">
        <v>188.0</v>
      </c>
      <c r="B191" s="52" t="s">
        <v>777</v>
      </c>
      <c r="C191" s="52" t="s">
        <v>757</v>
      </c>
      <c r="D191" s="52" t="s">
        <v>23</v>
      </c>
      <c r="E191" s="52">
        <v>4413360.0</v>
      </c>
      <c r="F191" s="52" t="s">
        <v>758</v>
      </c>
      <c r="G191" s="52" t="s">
        <v>25</v>
      </c>
      <c r="H191" s="52" t="s">
        <v>26</v>
      </c>
      <c r="I191" s="52" t="s">
        <v>27</v>
      </c>
      <c r="J191" s="52" t="s">
        <v>759</v>
      </c>
      <c r="K191" s="52" t="s">
        <v>760</v>
      </c>
      <c r="L191" s="52" t="s">
        <v>26</v>
      </c>
      <c r="M191" s="52" t="s">
        <v>27</v>
      </c>
      <c r="N191" s="52" t="s">
        <v>778</v>
      </c>
      <c r="O191" s="52" t="s">
        <v>779</v>
      </c>
      <c r="P191" s="53" t="str">
        <f>+38(073)030-70-14 
 +38(097)492-92-03</f>
        <v>#ERROR!</v>
      </c>
      <c r="Q191" s="52" t="s">
        <v>762</v>
      </c>
      <c r="R191" s="52" t="s">
        <v>40</v>
      </c>
      <c r="S191" s="52" t="s">
        <v>780</v>
      </c>
      <c r="T191" s="55" t="s">
        <v>764</v>
      </c>
    </row>
    <row r="192">
      <c r="A192" s="12">
        <v>189.0</v>
      </c>
      <c r="B192" s="52" t="s">
        <v>781</v>
      </c>
      <c r="C192" s="52" t="s">
        <v>757</v>
      </c>
      <c r="D192" s="52" t="s">
        <v>23</v>
      </c>
      <c r="E192" s="52">
        <v>4413360.0</v>
      </c>
      <c r="F192" s="52" t="s">
        <v>758</v>
      </c>
      <c r="G192" s="52" t="s">
        <v>25</v>
      </c>
      <c r="H192" s="52" t="s">
        <v>26</v>
      </c>
      <c r="I192" s="52" t="s">
        <v>27</v>
      </c>
      <c r="J192" s="52" t="s">
        <v>759</v>
      </c>
      <c r="K192" s="52" t="s">
        <v>760</v>
      </c>
      <c r="L192" s="52" t="s">
        <v>26</v>
      </c>
      <c r="M192" s="52" t="s">
        <v>27</v>
      </c>
      <c r="N192" s="52" t="s">
        <v>782</v>
      </c>
      <c r="O192" s="52" t="s">
        <v>783</v>
      </c>
      <c r="P192" s="53" t="str">
        <f>+38(073)030-70-14 
 +38(097)492-92-03</f>
        <v>#ERROR!</v>
      </c>
      <c r="Q192" s="52" t="s">
        <v>762</v>
      </c>
      <c r="R192" s="52" t="s">
        <v>40</v>
      </c>
      <c r="S192" s="52" t="s">
        <v>784</v>
      </c>
      <c r="T192" s="55" t="s">
        <v>764</v>
      </c>
    </row>
    <row r="193">
      <c r="A193" s="12">
        <v>190.0</v>
      </c>
      <c r="B193" s="52" t="s">
        <v>785</v>
      </c>
      <c r="C193" s="52" t="s">
        <v>757</v>
      </c>
      <c r="D193" s="52" t="s">
        <v>23</v>
      </c>
      <c r="E193" s="52">
        <v>4413360.0</v>
      </c>
      <c r="F193" s="52" t="s">
        <v>758</v>
      </c>
      <c r="G193" s="52" t="s">
        <v>25</v>
      </c>
      <c r="H193" s="52" t="s">
        <v>26</v>
      </c>
      <c r="I193" s="52" t="s">
        <v>27</v>
      </c>
      <c r="J193" s="52" t="s">
        <v>759</v>
      </c>
      <c r="K193" s="52" t="s">
        <v>760</v>
      </c>
      <c r="L193" s="52" t="s">
        <v>26</v>
      </c>
      <c r="M193" s="52" t="s">
        <v>27</v>
      </c>
      <c r="N193" s="52" t="s">
        <v>786</v>
      </c>
      <c r="O193" s="52" t="s">
        <v>787</v>
      </c>
      <c r="P193" s="53" t="str">
        <f>+38(073)030-70-14 
 +38(097)492-92-03</f>
        <v>#ERROR!</v>
      </c>
      <c r="Q193" s="52" t="s">
        <v>762</v>
      </c>
      <c r="R193" s="52" t="s">
        <v>40</v>
      </c>
      <c r="S193" s="52" t="s">
        <v>788</v>
      </c>
      <c r="T193" s="55" t="s">
        <v>764</v>
      </c>
    </row>
    <row r="194">
      <c r="A194" s="12">
        <v>191.0</v>
      </c>
      <c r="B194" s="52" t="s">
        <v>789</v>
      </c>
      <c r="C194" s="52" t="s">
        <v>757</v>
      </c>
      <c r="D194" s="52" t="s">
        <v>23</v>
      </c>
      <c r="E194" s="52">
        <v>4413360.0</v>
      </c>
      <c r="F194" s="52" t="s">
        <v>758</v>
      </c>
      <c r="G194" s="52" t="s">
        <v>25</v>
      </c>
      <c r="H194" s="52" t="s">
        <v>26</v>
      </c>
      <c r="I194" s="52" t="s">
        <v>27</v>
      </c>
      <c r="J194" s="52" t="s">
        <v>759</v>
      </c>
      <c r="K194" s="52" t="s">
        <v>760</v>
      </c>
      <c r="L194" s="52" t="s">
        <v>26</v>
      </c>
      <c r="M194" s="52" t="s">
        <v>27</v>
      </c>
      <c r="N194" s="52" t="s">
        <v>790</v>
      </c>
      <c r="O194" s="52" t="s">
        <v>791</v>
      </c>
      <c r="P194" s="53" t="str">
        <f>+38(073)030-70-14 
 +38(097)492-92-03</f>
        <v>#ERROR!</v>
      </c>
      <c r="Q194" s="52" t="s">
        <v>762</v>
      </c>
      <c r="R194" s="52" t="s">
        <v>40</v>
      </c>
      <c r="S194" s="52" t="s">
        <v>792</v>
      </c>
      <c r="T194" s="55" t="s">
        <v>764</v>
      </c>
    </row>
    <row r="195">
      <c r="A195" s="12">
        <v>192.0</v>
      </c>
      <c r="B195" s="52" t="s">
        <v>793</v>
      </c>
      <c r="C195" s="52" t="s">
        <v>757</v>
      </c>
      <c r="D195" s="52" t="s">
        <v>23</v>
      </c>
      <c r="E195" s="52">
        <v>4413360.0</v>
      </c>
      <c r="F195" s="52" t="s">
        <v>758</v>
      </c>
      <c r="G195" s="52" t="s">
        <v>25</v>
      </c>
      <c r="H195" s="52" t="s">
        <v>26</v>
      </c>
      <c r="I195" s="52" t="s">
        <v>27</v>
      </c>
      <c r="J195" s="52" t="s">
        <v>759</v>
      </c>
      <c r="K195" s="52" t="s">
        <v>760</v>
      </c>
      <c r="L195" s="52" t="s">
        <v>26</v>
      </c>
      <c r="M195" s="52" t="s">
        <v>27</v>
      </c>
      <c r="N195" s="52" t="s">
        <v>794</v>
      </c>
      <c r="O195" s="52" t="s">
        <v>795</v>
      </c>
      <c r="P195" s="53" t="str">
        <f>+38(073)030-70-14 
 +38(097)492-92-03</f>
        <v>#ERROR!</v>
      </c>
      <c r="Q195" s="52" t="s">
        <v>762</v>
      </c>
      <c r="R195" s="52" t="s">
        <v>40</v>
      </c>
      <c r="S195" s="52" t="s">
        <v>796</v>
      </c>
      <c r="T195" s="55" t="s">
        <v>764</v>
      </c>
    </row>
    <row r="196">
      <c r="A196" s="12">
        <v>193.0</v>
      </c>
      <c r="B196" s="52" t="s">
        <v>797</v>
      </c>
      <c r="C196" s="52" t="s">
        <v>757</v>
      </c>
      <c r="D196" s="52" t="s">
        <v>23</v>
      </c>
      <c r="E196" s="52">
        <v>4413360.0</v>
      </c>
      <c r="F196" s="52" t="s">
        <v>758</v>
      </c>
      <c r="G196" s="52" t="s">
        <v>25</v>
      </c>
      <c r="H196" s="52" t="s">
        <v>26</v>
      </c>
      <c r="I196" s="52" t="s">
        <v>27</v>
      </c>
      <c r="J196" s="52" t="s">
        <v>759</v>
      </c>
      <c r="K196" s="52" t="s">
        <v>760</v>
      </c>
      <c r="L196" s="52" t="s">
        <v>26</v>
      </c>
      <c r="M196" s="52" t="s">
        <v>27</v>
      </c>
      <c r="N196" s="52" t="s">
        <v>798</v>
      </c>
      <c r="O196" s="52" t="s">
        <v>799</v>
      </c>
      <c r="P196" s="53" t="str">
        <f>+38(073)030-70-14 
 +38(097)492-92-03</f>
        <v>#ERROR!</v>
      </c>
      <c r="Q196" s="52" t="s">
        <v>762</v>
      </c>
      <c r="R196" s="52" t="s">
        <v>40</v>
      </c>
      <c r="S196" s="52" t="s">
        <v>800</v>
      </c>
      <c r="T196" s="55" t="s">
        <v>764</v>
      </c>
    </row>
    <row r="197">
      <c r="A197" s="12">
        <v>194.0</v>
      </c>
      <c r="B197" s="52" t="s">
        <v>801</v>
      </c>
      <c r="C197" s="52" t="s">
        <v>757</v>
      </c>
      <c r="D197" s="52" t="s">
        <v>23</v>
      </c>
      <c r="E197" s="52">
        <v>4413360.0</v>
      </c>
      <c r="F197" s="52" t="s">
        <v>758</v>
      </c>
      <c r="G197" s="52" t="s">
        <v>25</v>
      </c>
      <c r="H197" s="52" t="s">
        <v>26</v>
      </c>
      <c r="I197" s="52" t="s">
        <v>27</v>
      </c>
      <c r="J197" s="52" t="s">
        <v>759</v>
      </c>
      <c r="K197" s="52" t="s">
        <v>760</v>
      </c>
      <c r="L197" s="52" t="s">
        <v>26</v>
      </c>
      <c r="M197" s="52" t="s">
        <v>27</v>
      </c>
      <c r="N197" s="52" t="s">
        <v>802</v>
      </c>
      <c r="O197" s="52" t="s">
        <v>803</v>
      </c>
      <c r="P197" s="53" t="str">
        <f>+38(073)030-70-14 
 +38(097)492-92-03</f>
        <v>#ERROR!</v>
      </c>
      <c r="Q197" s="52" t="s">
        <v>762</v>
      </c>
      <c r="R197" s="52" t="s">
        <v>40</v>
      </c>
      <c r="S197" s="52" t="s">
        <v>804</v>
      </c>
      <c r="T197" s="55" t="s">
        <v>764</v>
      </c>
    </row>
    <row r="198">
      <c r="A198" s="12">
        <v>195.0</v>
      </c>
      <c r="B198" s="52" t="s">
        <v>805</v>
      </c>
      <c r="C198" s="52" t="s">
        <v>757</v>
      </c>
      <c r="D198" s="52" t="s">
        <v>77</v>
      </c>
      <c r="E198" s="52">
        <v>4413360.0</v>
      </c>
      <c r="F198" s="52" t="s">
        <v>806</v>
      </c>
      <c r="G198" s="52" t="s">
        <v>25</v>
      </c>
      <c r="H198" s="52" t="s">
        <v>26</v>
      </c>
      <c r="I198" s="52" t="s">
        <v>807</v>
      </c>
      <c r="J198" s="52" t="s">
        <v>759</v>
      </c>
      <c r="K198" s="52" t="s">
        <v>760</v>
      </c>
      <c r="L198" s="52" t="s">
        <v>26</v>
      </c>
      <c r="M198" s="52" t="s">
        <v>27</v>
      </c>
      <c r="N198" s="52" t="s">
        <v>759</v>
      </c>
      <c r="O198" s="52" t="s">
        <v>808</v>
      </c>
      <c r="P198" s="53" t="str">
        <f>+38(063)5307270</f>
        <v>#ERROR!</v>
      </c>
      <c r="Q198" s="52" t="s">
        <v>809</v>
      </c>
      <c r="R198" s="52" t="s">
        <v>40</v>
      </c>
      <c r="S198" s="52" t="s">
        <v>763</v>
      </c>
      <c r="T198" s="55" t="s">
        <v>764</v>
      </c>
    </row>
    <row r="199">
      <c r="A199" s="12">
        <v>196.0</v>
      </c>
      <c r="B199" s="52" t="s">
        <v>810</v>
      </c>
      <c r="C199" s="52" t="s">
        <v>757</v>
      </c>
      <c r="D199" s="52" t="s">
        <v>77</v>
      </c>
      <c r="E199" s="52">
        <v>4413360.0</v>
      </c>
      <c r="F199" s="52" t="s">
        <v>806</v>
      </c>
      <c r="G199" s="52" t="s">
        <v>25</v>
      </c>
      <c r="H199" s="52" t="s">
        <v>26</v>
      </c>
      <c r="I199" s="52" t="s">
        <v>807</v>
      </c>
      <c r="J199" s="52" t="s">
        <v>759</v>
      </c>
      <c r="K199" s="52" t="s">
        <v>760</v>
      </c>
      <c r="L199" s="52" t="s">
        <v>26</v>
      </c>
      <c r="M199" s="52" t="s">
        <v>27</v>
      </c>
      <c r="N199" s="52" t="s">
        <v>786</v>
      </c>
      <c r="O199" s="52" t="s">
        <v>811</v>
      </c>
      <c r="P199" s="53" t="str">
        <f>+38(098)7683935</f>
        <v>#ERROR!</v>
      </c>
      <c r="Q199" s="52" t="s">
        <v>809</v>
      </c>
      <c r="R199" s="52" t="s">
        <v>812</v>
      </c>
      <c r="S199" s="52" t="s">
        <v>813</v>
      </c>
      <c r="T199" s="55" t="s">
        <v>764</v>
      </c>
    </row>
    <row r="200">
      <c r="A200" s="12">
        <v>197.0</v>
      </c>
      <c r="B200" s="52" t="s">
        <v>814</v>
      </c>
      <c r="C200" s="52" t="s">
        <v>757</v>
      </c>
      <c r="D200" s="52" t="s">
        <v>77</v>
      </c>
      <c r="E200" s="52">
        <v>4413360.0</v>
      </c>
      <c r="F200" s="52" t="s">
        <v>806</v>
      </c>
      <c r="G200" s="52" t="s">
        <v>25</v>
      </c>
      <c r="H200" s="52" t="s">
        <v>26</v>
      </c>
      <c r="I200" s="52" t="s">
        <v>807</v>
      </c>
      <c r="J200" s="52" t="s">
        <v>759</v>
      </c>
      <c r="K200" s="52" t="s">
        <v>760</v>
      </c>
      <c r="L200" s="52" t="s">
        <v>26</v>
      </c>
      <c r="M200" s="52" t="s">
        <v>27</v>
      </c>
      <c r="N200" s="52" t="s">
        <v>790</v>
      </c>
      <c r="O200" s="52" t="s">
        <v>815</v>
      </c>
      <c r="P200" s="53" t="str">
        <f>+38(097)6440410</f>
        <v>#ERROR!</v>
      </c>
      <c r="Q200" s="52" t="s">
        <v>809</v>
      </c>
      <c r="R200" s="52" t="s">
        <v>40</v>
      </c>
      <c r="S200" s="52" t="s">
        <v>792</v>
      </c>
      <c r="T200" s="55" t="s">
        <v>764</v>
      </c>
    </row>
    <row r="201">
      <c r="A201" s="12">
        <v>198.0</v>
      </c>
      <c r="B201" s="52" t="s">
        <v>816</v>
      </c>
      <c r="C201" s="52" t="s">
        <v>757</v>
      </c>
      <c r="D201" s="52" t="s">
        <v>77</v>
      </c>
      <c r="E201" s="52">
        <v>4413360.0</v>
      </c>
      <c r="F201" s="52" t="s">
        <v>806</v>
      </c>
      <c r="G201" s="52" t="s">
        <v>25</v>
      </c>
      <c r="H201" s="52" t="s">
        <v>26</v>
      </c>
      <c r="I201" s="52" t="s">
        <v>807</v>
      </c>
      <c r="J201" s="52" t="s">
        <v>759</v>
      </c>
      <c r="K201" s="52" t="s">
        <v>760</v>
      </c>
      <c r="L201" s="52" t="s">
        <v>26</v>
      </c>
      <c r="M201" s="52" t="s">
        <v>27</v>
      </c>
      <c r="N201" s="52" t="s">
        <v>778</v>
      </c>
      <c r="O201" s="52" t="s">
        <v>817</v>
      </c>
      <c r="P201" s="53" t="str">
        <f>+38(073)0629330</f>
        <v>#ERROR!</v>
      </c>
      <c r="Q201" s="52" t="s">
        <v>809</v>
      </c>
      <c r="R201" s="52" t="s">
        <v>40</v>
      </c>
      <c r="S201" s="52" t="s">
        <v>780</v>
      </c>
      <c r="T201" s="55" t="s">
        <v>764</v>
      </c>
    </row>
    <row r="202">
      <c r="A202" s="12">
        <v>199.0</v>
      </c>
      <c r="B202" s="52" t="s">
        <v>818</v>
      </c>
      <c r="C202" s="52" t="s">
        <v>757</v>
      </c>
      <c r="D202" s="52" t="s">
        <v>77</v>
      </c>
      <c r="E202" s="52">
        <v>4413360.0</v>
      </c>
      <c r="F202" s="52" t="s">
        <v>806</v>
      </c>
      <c r="G202" s="52" t="s">
        <v>25</v>
      </c>
      <c r="H202" s="52" t="s">
        <v>26</v>
      </c>
      <c r="I202" s="52" t="s">
        <v>807</v>
      </c>
      <c r="J202" s="52" t="s">
        <v>759</v>
      </c>
      <c r="K202" s="52" t="s">
        <v>760</v>
      </c>
      <c r="L202" s="52" t="s">
        <v>26</v>
      </c>
      <c r="M202" s="52" t="s">
        <v>27</v>
      </c>
      <c r="N202" s="52" t="s">
        <v>774</v>
      </c>
      <c r="O202" s="52" t="s">
        <v>819</v>
      </c>
      <c r="P202" s="53" t="str">
        <f>+38(093)5850214</f>
        <v>#ERROR!</v>
      </c>
      <c r="Q202" s="52" t="s">
        <v>809</v>
      </c>
      <c r="R202" s="52" t="s">
        <v>40</v>
      </c>
      <c r="S202" s="52" t="s">
        <v>820</v>
      </c>
      <c r="T202" s="55" t="s">
        <v>764</v>
      </c>
    </row>
    <row r="203">
      <c r="A203" s="12">
        <v>200.0</v>
      </c>
      <c r="B203" s="52" t="s">
        <v>821</v>
      </c>
      <c r="C203" s="52" t="s">
        <v>757</v>
      </c>
      <c r="D203" s="52" t="s">
        <v>77</v>
      </c>
      <c r="E203" s="52">
        <v>4413360.0</v>
      </c>
      <c r="F203" s="52" t="s">
        <v>806</v>
      </c>
      <c r="G203" s="52" t="s">
        <v>25</v>
      </c>
      <c r="H203" s="52" t="s">
        <v>26</v>
      </c>
      <c r="I203" s="52" t="s">
        <v>807</v>
      </c>
      <c r="J203" s="52" t="s">
        <v>759</v>
      </c>
      <c r="K203" s="52" t="s">
        <v>760</v>
      </c>
      <c r="L203" s="52" t="s">
        <v>26</v>
      </c>
      <c r="M203" s="52" t="s">
        <v>27</v>
      </c>
      <c r="N203" s="52" t="s">
        <v>798</v>
      </c>
      <c r="O203" s="52" t="s">
        <v>822</v>
      </c>
      <c r="P203" s="53" t="str">
        <f>+38(066)3958982</f>
        <v>#ERROR!</v>
      </c>
      <c r="Q203" s="52" t="s">
        <v>809</v>
      </c>
      <c r="R203" s="52" t="s">
        <v>40</v>
      </c>
      <c r="S203" s="52" t="s">
        <v>800</v>
      </c>
      <c r="T203" s="55" t="s">
        <v>764</v>
      </c>
    </row>
    <row r="204">
      <c r="A204" s="12">
        <v>201.0</v>
      </c>
      <c r="B204" s="52" t="s">
        <v>823</v>
      </c>
      <c r="C204" s="52" t="s">
        <v>757</v>
      </c>
      <c r="D204" s="52" t="s">
        <v>77</v>
      </c>
      <c r="E204" s="52">
        <v>4413360.0</v>
      </c>
      <c r="F204" s="52" t="s">
        <v>806</v>
      </c>
      <c r="G204" s="52" t="s">
        <v>25</v>
      </c>
      <c r="H204" s="52" t="s">
        <v>26</v>
      </c>
      <c r="I204" s="52" t="s">
        <v>807</v>
      </c>
      <c r="J204" s="52" t="s">
        <v>759</v>
      </c>
      <c r="K204" s="52" t="s">
        <v>760</v>
      </c>
      <c r="L204" s="52" t="s">
        <v>26</v>
      </c>
      <c r="M204" s="52" t="s">
        <v>27</v>
      </c>
      <c r="N204" s="52" t="s">
        <v>802</v>
      </c>
      <c r="O204" s="52" t="s">
        <v>824</v>
      </c>
      <c r="P204" s="53" t="str">
        <f>+38(093)8604721</f>
        <v>#ERROR!</v>
      </c>
      <c r="Q204" s="52" t="s">
        <v>809</v>
      </c>
      <c r="R204" s="52" t="s">
        <v>40</v>
      </c>
      <c r="S204" s="52" t="s">
        <v>804</v>
      </c>
      <c r="T204" s="55" t="s">
        <v>764</v>
      </c>
    </row>
    <row r="205">
      <c r="A205" s="12">
        <v>202.0</v>
      </c>
      <c r="B205" s="52" t="s">
        <v>825</v>
      </c>
      <c r="C205" s="52" t="s">
        <v>757</v>
      </c>
      <c r="D205" s="52" t="s">
        <v>77</v>
      </c>
      <c r="E205" s="52">
        <v>4413360.0</v>
      </c>
      <c r="F205" s="52" t="s">
        <v>806</v>
      </c>
      <c r="G205" s="52" t="s">
        <v>25</v>
      </c>
      <c r="H205" s="52" t="s">
        <v>26</v>
      </c>
      <c r="I205" s="52" t="s">
        <v>27</v>
      </c>
      <c r="J205" s="52" t="s">
        <v>759</v>
      </c>
      <c r="K205" s="52" t="s">
        <v>760</v>
      </c>
      <c r="L205" s="52" t="s">
        <v>26</v>
      </c>
      <c r="M205" s="52" t="s">
        <v>27</v>
      </c>
      <c r="N205" s="52" t="s">
        <v>782</v>
      </c>
      <c r="O205" s="52" t="s">
        <v>826</v>
      </c>
      <c r="P205" s="53" t="str">
        <f>+38(098)7101024</f>
        <v>#ERROR!</v>
      </c>
      <c r="Q205" s="52" t="s">
        <v>809</v>
      </c>
      <c r="R205" s="52" t="s">
        <v>81</v>
      </c>
      <c r="S205" s="52" t="s">
        <v>784</v>
      </c>
      <c r="T205" s="55" t="s">
        <v>764</v>
      </c>
    </row>
    <row r="206">
      <c r="A206" s="12">
        <v>203.0</v>
      </c>
      <c r="B206" s="52" t="s">
        <v>827</v>
      </c>
      <c r="C206" s="52" t="s">
        <v>757</v>
      </c>
      <c r="D206" s="52" t="s">
        <v>77</v>
      </c>
      <c r="E206" s="52">
        <v>4413360.0</v>
      </c>
      <c r="F206" s="52" t="s">
        <v>806</v>
      </c>
      <c r="G206" s="52" t="s">
        <v>25</v>
      </c>
      <c r="H206" s="52" t="s">
        <v>26</v>
      </c>
      <c r="I206" s="52" t="s">
        <v>27</v>
      </c>
      <c r="J206" s="52" t="s">
        <v>759</v>
      </c>
      <c r="K206" s="52" t="s">
        <v>760</v>
      </c>
      <c r="L206" s="52" t="s">
        <v>26</v>
      </c>
      <c r="M206" s="52" t="s">
        <v>27</v>
      </c>
      <c r="N206" s="52" t="s">
        <v>770</v>
      </c>
      <c r="O206" s="52" t="s">
        <v>828</v>
      </c>
      <c r="P206" s="53" t="str">
        <f>+38(093)4135984</f>
        <v>#ERROR!</v>
      </c>
      <c r="Q206" s="52" t="s">
        <v>809</v>
      </c>
      <c r="R206" s="52" t="s">
        <v>81</v>
      </c>
      <c r="S206" s="52" t="s">
        <v>772</v>
      </c>
      <c r="T206" s="55" t="s">
        <v>764</v>
      </c>
    </row>
    <row r="207">
      <c r="A207" s="12">
        <v>204.0</v>
      </c>
      <c r="B207" s="52" t="s">
        <v>829</v>
      </c>
      <c r="C207" s="52" t="s">
        <v>757</v>
      </c>
      <c r="D207" s="52" t="s">
        <v>77</v>
      </c>
      <c r="E207" s="52">
        <v>4413360.0</v>
      </c>
      <c r="F207" s="52" t="s">
        <v>806</v>
      </c>
      <c r="G207" s="52" t="s">
        <v>25</v>
      </c>
      <c r="H207" s="52" t="s">
        <v>26</v>
      </c>
      <c r="I207" s="52" t="s">
        <v>27</v>
      </c>
      <c r="J207" s="52" t="s">
        <v>759</v>
      </c>
      <c r="K207" s="52" t="s">
        <v>760</v>
      </c>
      <c r="L207" s="52" t="s">
        <v>26</v>
      </c>
      <c r="M207" s="52" t="s">
        <v>27</v>
      </c>
      <c r="N207" s="52" t="s">
        <v>794</v>
      </c>
      <c r="O207" s="52" t="s">
        <v>830</v>
      </c>
      <c r="P207" s="53" t="str">
        <f>+38(066)3958982</f>
        <v>#ERROR!</v>
      </c>
      <c r="Q207" s="52" t="s">
        <v>809</v>
      </c>
      <c r="R207" s="52" t="s">
        <v>81</v>
      </c>
      <c r="S207" s="52" t="s">
        <v>796</v>
      </c>
      <c r="T207" s="55" t="s">
        <v>764</v>
      </c>
    </row>
    <row r="208">
      <c r="A208" s="12">
        <v>205.0</v>
      </c>
      <c r="B208" s="52" t="s">
        <v>831</v>
      </c>
      <c r="C208" s="52" t="s">
        <v>757</v>
      </c>
      <c r="D208" s="52" t="s">
        <v>77</v>
      </c>
      <c r="E208" s="52">
        <v>4413360.0</v>
      </c>
      <c r="F208" s="52" t="s">
        <v>806</v>
      </c>
      <c r="G208" s="52" t="s">
        <v>25</v>
      </c>
      <c r="H208" s="52" t="s">
        <v>26</v>
      </c>
      <c r="I208" s="52" t="s">
        <v>27</v>
      </c>
      <c r="J208" s="52" t="s">
        <v>759</v>
      </c>
      <c r="K208" s="52" t="s">
        <v>760</v>
      </c>
      <c r="L208" s="52" t="s">
        <v>26</v>
      </c>
      <c r="M208" s="52" t="s">
        <v>27</v>
      </c>
      <c r="N208" s="52" t="s">
        <v>832</v>
      </c>
      <c r="O208" s="52" t="s">
        <v>833</v>
      </c>
      <c r="P208" s="53" t="str">
        <f>+38(066)3958982</f>
        <v>#ERROR!</v>
      </c>
      <c r="Q208" s="52" t="s">
        <v>809</v>
      </c>
      <c r="R208" s="52" t="s">
        <v>81</v>
      </c>
      <c r="S208" s="52" t="s">
        <v>834</v>
      </c>
      <c r="T208" s="55" t="s">
        <v>764</v>
      </c>
    </row>
    <row r="209">
      <c r="A209" s="12">
        <v>206.0</v>
      </c>
      <c r="B209" s="52" t="s">
        <v>835</v>
      </c>
      <c r="C209" s="52" t="s">
        <v>757</v>
      </c>
      <c r="D209" s="52" t="s">
        <v>77</v>
      </c>
      <c r="E209" s="52">
        <v>4413360.0</v>
      </c>
      <c r="F209" s="52" t="s">
        <v>806</v>
      </c>
      <c r="G209" s="52" t="s">
        <v>25</v>
      </c>
      <c r="H209" s="52" t="s">
        <v>26</v>
      </c>
      <c r="I209" s="52" t="s">
        <v>27</v>
      </c>
      <c r="J209" s="52" t="s">
        <v>759</v>
      </c>
      <c r="K209" s="52" t="s">
        <v>760</v>
      </c>
      <c r="L209" s="52" t="s">
        <v>26</v>
      </c>
      <c r="M209" s="52" t="s">
        <v>27</v>
      </c>
      <c r="N209" s="52" t="s">
        <v>766</v>
      </c>
      <c r="O209" s="52" t="s">
        <v>574</v>
      </c>
      <c r="P209" s="53" t="str">
        <f>+38(096)1652934</f>
        <v>#ERROR!</v>
      </c>
      <c r="Q209" s="52" t="s">
        <v>809</v>
      </c>
      <c r="R209" s="52" t="s">
        <v>81</v>
      </c>
      <c r="S209" s="52" t="s">
        <v>768</v>
      </c>
      <c r="T209" s="55" t="s">
        <v>764</v>
      </c>
    </row>
    <row r="210">
      <c r="A210" s="12">
        <v>207.0</v>
      </c>
      <c r="B210" s="56" t="s">
        <v>836</v>
      </c>
      <c r="C210" s="56" t="s">
        <v>837</v>
      </c>
      <c r="D210" s="56" t="s">
        <v>23</v>
      </c>
      <c r="E210" s="56">
        <v>5534775.0</v>
      </c>
      <c r="F210" s="56" t="s">
        <v>838</v>
      </c>
      <c r="G210" s="56" t="s">
        <v>25</v>
      </c>
      <c r="H210" s="56" t="s">
        <v>26</v>
      </c>
      <c r="I210" s="56" t="s">
        <v>27</v>
      </c>
      <c r="J210" s="56" t="s">
        <v>839</v>
      </c>
      <c r="K210" s="56" t="s">
        <v>840</v>
      </c>
      <c r="L210" s="56" t="s">
        <v>26</v>
      </c>
      <c r="M210" s="56" t="s">
        <v>27</v>
      </c>
      <c r="N210" s="56" t="s">
        <v>839</v>
      </c>
      <c r="O210" s="56" t="s">
        <v>841</v>
      </c>
      <c r="P210" s="57" t="str">
        <f>+38(096)258-50-66</f>
        <v>#ERROR!</v>
      </c>
      <c r="Q210" s="56" t="s">
        <v>842</v>
      </c>
      <c r="R210" s="56" t="s">
        <v>140</v>
      </c>
      <c r="S210" s="56" t="s">
        <v>843</v>
      </c>
      <c r="T210" s="58"/>
    </row>
    <row r="211">
      <c r="A211" s="12">
        <v>208.0</v>
      </c>
      <c r="B211" s="56" t="s">
        <v>844</v>
      </c>
      <c r="C211" s="56" t="s">
        <v>837</v>
      </c>
      <c r="D211" s="56" t="s">
        <v>23</v>
      </c>
      <c r="E211" s="56">
        <v>5534775.0</v>
      </c>
      <c r="F211" s="56" t="s">
        <v>838</v>
      </c>
      <c r="G211" s="56" t="s">
        <v>25</v>
      </c>
      <c r="H211" s="56" t="s">
        <v>26</v>
      </c>
      <c r="I211" s="56" t="s">
        <v>27</v>
      </c>
      <c r="J211" s="56" t="s">
        <v>839</v>
      </c>
      <c r="K211" s="56" t="s">
        <v>840</v>
      </c>
      <c r="L211" s="56" t="s">
        <v>26</v>
      </c>
      <c r="M211" s="56" t="s">
        <v>27</v>
      </c>
      <c r="N211" s="56" t="s">
        <v>839</v>
      </c>
      <c r="O211" s="56" t="s">
        <v>841</v>
      </c>
      <c r="P211" s="57" t="str">
        <f>+38(096)258-50-66</f>
        <v>#ERROR!</v>
      </c>
      <c r="Q211" s="56" t="s">
        <v>842</v>
      </c>
      <c r="R211" s="56" t="s">
        <v>140</v>
      </c>
      <c r="S211" s="56" t="s">
        <v>843</v>
      </c>
      <c r="T211" s="58"/>
    </row>
    <row r="212">
      <c r="A212" s="12">
        <v>209.0</v>
      </c>
      <c r="B212" s="56" t="s">
        <v>845</v>
      </c>
      <c r="C212" s="56" t="s">
        <v>837</v>
      </c>
      <c r="D212" s="56" t="s">
        <v>23</v>
      </c>
      <c r="E212" s="56">
        <v>5534775.0</v>
      </c>
      <c r="F212" s="56" t="s">
        <v>838</v>
      </c>
      <c r="G212" s="56" t="s">
        <v>25</v>
      </c>
      <c r="H212" s="56" t="s">
        <v>26</v>
      </c>
      <c r="I212" s="56" t="s">
        <v>27</v>
      </c>
      <c r="J212" s="56" t="s">
        <v>839</v>
      </c>
      <c r="K212" s="56" t="s">
        <v>840</v>
      </c>
      <c r="L212" s="56" t="s">
        <v>26</v>
      </c>
      <c r="M212" s="56" t="s">
        <v>27</v>
      </c>
      <c r="N212" s="56" t="s">
        <v>846</v>
      </c>
      <c r="O212" s="56" t="s">
        <v>847</v>
      </c>
      <c r="P212" s="57" t="str">
        <f>+38(096)258-50-66</f>
        <v>#ERROR!</v>
      </c>
      <c r="Q212" s="56" t="s">
        <v>842</v>
      </c>
      <c r="R212" s="56" t="s">
        <v>40</v>
      </c>
      <c r="S212" s="56" t="s">
        <v>848</v>
      </c>
      <c r="T212" s="58"/>
    </row>
    <row r="213">
      <c r="A213" s="12">
        <v>210.0</v>
      </c>
      <c r="B213" s="56" t="s">
        <v>849</v>
      </c>
      <c r="C213" s="56" t="s">
        <v>837</v>
      </c>
      <c r="D213" s="56" t="s">
        <v>23</v>
      </c>
      <c r="E213" s="56">
        <v>5534775.0</v>
      </c>
      <c r="F213" s="56" t="s">
        <v>838</v>
      </c>
      <c r="G213" s="56" t="s">
        <v>25</v>
      </c>
      <c r="H213" s="56" t="s">
        <v>26</v>
      </c>
      <c r="I213" s="56" t="s">
        <v>27</v>
      </c>
      <c r="J213" s="56" t="s">
        <v>839</v>
      </c>
      <c r="K213" s="56" t="s">
        <v>840</v>
      </c>
      <c r="L213" s="56" t="s">
        <v>26</v>
      </c>
      <c r="M213" s="56" t="s">
        <v>27</v>
      </c>
      <c r="N213" s="56" t="s">
        <v>850</v>
      </c>
      <c r="O213" s="56" t="s">
        <v>851</v>
      </c>
      <c r="P213" s="57" t="str">
        <f>+38(096)258-50-66</f>
        <v>#ERROR!</v>
      </c>
      <c r="Q213" s="56" t="s">
        <v>842</v>
      </c>
      <c r="R213" s="56" t="s">
        <v>40</v>
      </c>
      <c r="S213" s="56" t="s">
        <v>852</v>
      </c>
      <c r="T213" s="58"/>
    </row>
    <row r="214">
      <c r="A214" s="12">
        <v>211.0</v>
      </c>
      <c r="B214" s="56" t="s">
        <v>853</v>
      </c>
      <c r="C214" s="56" t="s">
        <v>837</v>
      </c>
      <c r="D214" s="56" t="s">
        <v>23</v>
      </c>
      <c r="E214" s="56">
        <v>5534775.0</v>
      </c>
      <c r="F214" s="56" t="s">
        <v>838</v>
      </c>
      <c r="G214" s="56" t="s">
        <v>25</v>
      </c>
      <c r="H214" s="56" t="s">
        <v>26</v>
      </c>
      <c r="I214" s="56" t="s">
        <v>27</v>
      </c>
      <c r="J214" s="56" t="s">
        <v>839</v>
      </c>
      <c r="K214" s="56" t="s">
        <v>840</v>
      </c>
      <c r="L214" s="56" t="s">
        <v>26</v>
      </c>
      <c r="M214" s="56" t="s">
        <v>27</v>
      </c>
      <c r="N214" s="56" t="s">
        <v>854</v>
      </c>
      <c r="O214" s="56" t="s">
        <v>855</v>
      </c>
      <c r="P214" s="57" t="str">
        <f>+38(096)258-50-66</f>
        <v>#ERROR!</v>
      </c>
      <c r="Q214" s="56" t="s">
        <v>842</v>
      </c>
      <c r="R214" s="56" t="s">
        <v>40</v>
      </c>
      <c r="S214" s="56" t="s">
        <v>856</v>
      </c>
      <c r="T214" s="58"/>
    </row>
    <row r="215">
      <c r="A215" s="12">
        <v>212.0</v>
      </c>
      <c r="B215" s="56" t="s">
        <v>857</v>
      </c>
      <c r="C215" s="56" t="s">
        <v>837</v>
      </c>
      <c r="D215" s="56" t="s">
        <v>23</v>
      </c>
      <c r="E215" s="56">
        <v>5534775.0</v>
      </c>
      <c r="F215" s="56" t="s">
        <v>838</v>
      </c>
      <c r="G215" s="56" t="s">
        <v>25</v>
      </c>
      <c r="H215" s="56" t="s">
        <v>26</v>
      </c>
      <c r="I215" s="56" t="s">
        <v>27</v>
      </c>
      <c r="J215" s="56" t="s">
        <v>839</v>
      </c>
      <c r="K215" s="56" t="s">
        <v>840</v>
      </c>
      <c r="L215" s="56" t="s">
        <v>26</v>
      </c>
      <c r="M215" s="56" t="s">
        <v>27</v>
      </c>
      <c r="N215" s="56" t="s">
        <v>858</v>
      </c>
      <c r="O215" s="56" t="s">
        <v>859</v>
      </c>
      <c r="P215" s="57" t="str">
        <f>+38(096)258-50-66</f>
        <v>#ERROR!</v>
      </c>
      <c r="Q215" s="56" t="s">
        <v>842</v>
      </c>
      <c r="R215" s="56" t="s">
        <v>40</v>
      </c>
      <c r="S215" s="56" t="s">
        <v>860</v>
      </c>
      <c r="T215" s="58"/>
    </row>
    <row r="216">
      <c r="A216" s="12">
        <v>213.0</v>
      </c>
      <c r="B216" s="56" t="s">
        <v>861</v>
      </c>
      <c r="C216" s="56" t="s">
        <v>837</v>
      </c>
      <c r="D216" s="56" t="s">
        <v>23</v>
      </c>
      <c r="E216" s="56">
        <v>5534775.0</v>
      </c>
      <c r="F216" s="56" t="s">
        <v>838</v>
      </c>
      <c r="G216" s="56" t="s">
        <v>25</v>
      </c>
      <c r="H216" s="56" t="s">
        <v>26</v>
      </c>
      <c r="I216" s="56" t="s">
        <v>27</v>
      </c>
      <c r="J216" s="56" t="s">
        <v>839</v>
      </c>
      <c r="K216" s="56" t="s">
        <v>840</v>
      </c>
      <c r="L216" s="56" t="s">
        <v>26</v>
      </c>
      <c r="M216" s="56" t="s">
        <v>27</v>
      </c>
      <c r="N216" s="56" t="s">
        <v>862</v>
      </c>
      <c r="O216" s="56" t="s">
        <v>863</v>
      </c>
      <c r="P216" s="57" t="str">
        <f>+38(096)258-50-66</f>
        <v>#ERROR!</v>
      </c>
      <c r="Q216" s="56" t="s">
        <v>842</v>
      </c>
      <c r="R216" s="56" t="s">
        <v>40</v>
      </c>
      <c r="S216" s="56" t="s">
        <v>864</v>
      </c>
      <c r="T216" s="58"/>
    </row>
    <row r="217">
      <c r="A217" s="12">
        <v>214.0</v>
      </c>
      <c r="B217" s="56" t="s">
        <v>865</v>
      </c>
      <c r="C217" s="56" t="s">
        <v>837</v>
      </c>
      <c r="D217" s="56" t="s">
        <v>23</v>
      </c>
      <c r="E217" s="56">
        <v>5534775.0</v>
      </c>
      <c r="F217" s="56" t="s">
        <v>838</v>
      </c>
      <c r="G217" s="56" t="s">
        <v>25</v>
      </c>
      <c r="H217" s="56" t="s">
        <v>26</v>
      </c>
      <c r="I217" s="56" t="s">
        <v>27</v>
      </c>
      <c r="J217" s="56" t="s">
        <v>839</v>
      </c>
      <c r="K217" s="56" t="s">
        <v>840</v>
      </c>
      <c r="L217" s="56" t="s">
        <v>26</v>
      </c>
      <c r="M217" s="56" t="s">
        <v>27</v>
      </c>
      <c r="N217" s="56" t="s">
        <v>866</v>
      </c>
      <c r="O217" s="56" t="s">
        <v>867</v>
      </c>
      <c r="P217" s="57" t="str">
        <f>+38(096)258-50-66</f>
        <v>#ERROR!</v>
      </c>
      <c r="Q217" s="56" t="s">
        <v>842</v>
      </c>
      <c r="R217" s="56" t="s">
        <v>40</v>
      </c>
      <c r="S217" s="56" t="s">
        <v>868</v>
      </c>
      <c r="T217" s="58"/>
    </row>
    <row r="218">
      <c r="A218" s="12">
        <v>215.0</v>
      </c>
      <c r="B218" s="56" t="s">
        <v>869</v>
      </c>
      <c r="C218" s="56" t="s">
        <v>837</v>
      </c>
      <c r="D218" s="56" t="s">
        <v>23</v>
      </c>
      <c r="E218" s="56">
        <v>5534775.0</v>
      </c>
      <c r="F218" s="56" t="s">
        <v>838</v>
      </c>
      <c r="G218" s="56" t="s">
        <v>25</v>
      </c>
      <c r="H218" s="56" t="s">
        <v>26</v>
      </c>
      <c r="I218" s="56" t="s">
        <v>27</v>
      </c>
      <c r="J218" s="56" t="s">
        <v>839</v>
      </c>
      <c r="K218" s="56" t="s">
        <v>840</v>
      </c>
      <c r="L218" s="56" t="s">
        <v>26</v>
      </c>
      <c r="M218" s="56" t="s">
        <v>27</v>
      </c>
      <c r="N218" s="56" t="s">
        <v>870</v>
      </c>
      <c r="O218" s="56" t="s">
        <v>871</v>
      </c>
      <c r="P218" s="57" t="str">
        <f>+38(096)258-50-66</f>
        <v>#ERROR!</v>
      </c>
      <c r="Q218" s="56" t="s">
        <v>842</v>
      </c>
      <c r="R218" s="56" t="s">
        <v>40</v>
      </c>
      <c r="S218" s="56" t="s">
        <v>872</v>
      </c>
      <c r="T218" s="58"/>
    </row>
    <row r="219">
      <c r="A219" s="12">
        <v>216.0</v>
      </c>
      <c r="B219" s="56" t="s">
        <v>873</v>
      </c>
      <c r="C219" s="56" t="s">
        <v>837</v>
      </c>
      <c r="D219" s="56" t="s">
        <v>23</v>
      </c>
      <c r="E219" s="56">
        <v>5534775.0</v>
      </c>
      <c r="F219" s="56" t="s">
        <v>838</v>
      </c>
      <c r="G219" s="56" t="s">
        <v>25</v>
      </c>
      <c r="H219" s="56" t="s">
        <v>26</v>
      </c>
      <c r="I219" s="56" t="s">
        <v>27</v>
      </c>
      <c r="J219" s="56" t="s">
        <v>839</v>
      </c>
      <c r="K219" s="56" t="s">
        <v>840</v>
      </c>
      <c r="L219" s="56" t="s">
        <v>26</v>
      </c>
      <c r="M219" s="56" t="s">
        <v>27</v>
      </c>
      <c r="N219" s="56" t="s">
        <v>874</v>
      </c>
      <c r="O219" s="56" t="s">
        <v>875</v>
      </c>
      <c r="P219" s="57" t="str">
        <f>+38(096)258-50-66</f>
        <v>#ERROR!</v>
      </c>
      <c r="Q219" s="56" t="s">
        <v>842</v>
      </c>
      <c r="R219" s="56" t="s">
        <v>40</v>
      </c>
      <c r="S219" s="56" t="s">
        <v>876</v>
      </c>
      <c r="T219" s="58"/>
    </row>
    <row r="220">
      <c r="A220" s="12">
        <v>217.0</v>
      </c>
      <c r="B220" s="56" t="s">
        <v>877</v>
      </c>
      <c r="C220" s="56" t="s">
        <v>837</v>
      </c>
      <c r="D220" s="56" t="s">
        <v>23</v>
      </c>
      <c r="E220" s="56">
        <v>5534775.0</v>
      </c>
      <c r="F220" s="56" t="s">
        <v>838</v>
      </c>
      <c r="G220" s="56" t="s">
        <v>25</v>
      </c>
      <c r="H220" s="56" t="s">
        <v>26</v>
      </c>
      <c r="I220" s="56" t="s">
        <v>27</v>
      </c>
      <c r="J220" s="56" t="s">
        <v>839</v>
      </c>
      <c r="K220" s="56" t="s">
        <v>840</v>
      </c>
      <c r="L220" s="56" t="s">
        <v>26</v>
      </c>
      <c r="M220" s="56" t="s">
        <v>27</v>
      </c>
      <c r="N220" s="56" t="s">
        <v>878</v>
      </c>
      <c r="O220" s="56" t="s">
        <v>879</v>
      </c>
      <c r="P220" s="57" t="str">
        <f>+38(096)258-50-66</f>
        <v>#ERROR!</v>
      </c>
      <c r="Q220" s="56" t="s">
        <v>842</v>
      </c>
      <c r="R220" s="56" t="s">
        <v>40</v>
      </c>
      <c r="S220" s="56" t="s">
        <v>880</v>
      </c>
      <c r="T220" s="58"/>
    </row>
    <row r="221">
      <c r="A221" s="12">
        <v>218.0</v>
      </c>
      <c r="B221" s="56" t="s">
        <v>881</v>
      </c>
      <c r="C221" s="56" t="s">
        <v>837</v>
      </c>
      <c r="D221" s="56" t="s">
        <v>23</v>
      </c>
      <c r="E221" s="56">
        <v>5534775.0</v>
      </c>
      <c r="F221" s="56" t="s">
        <v>838</v>
      </c>
      <c r="G221" s="56" t="s">
        <v>25</v>
      </c>
      <c r="H221" s="56" t="s">
        <v>26</v>
      </c>
      <c r="I221" s="56" t="s">
        <v>27</v>
      </c>
      <c r="J221" s="56" t="s">
        <v>839</v>
      </c>
      <c r="K221" s="56" t="s">
        <v>840</v>
      </c>
      <c r="L221" s="56" t="s">
        <v>26</v>
      </c>
      <c r="M221" s="56" t="s">
        <v>27</v>
      </c>
      <c r="N221" s="56" t="s">
        <v>882</v>
      </c>
      <c r="O221" s="56" t="s">
        <v>883</v>
      </c>
      <c r="P221" s="57" t="str">
        <f>+38(096)258-50-66</f>
        <v>#ERROR!</v>
      </c>
      <c r="Q221" s="56" t="s">
        <v>842</v>
      </c>
      <c r="R221" s="56" t="s">
        <v>40</v>
      </c>
      <c r="S221" s="56" t="s">
        <v>884</v>
      </c>
      <c r="T221" s="58"/>
    </row>
    <row r="222">
      <c r="A222" s="12">
        <v>219.0</v>
      </c>
      <c r="B222" s="56" t="s">
        <v>885</v>
      </c>
      <c r="C222" s="56" t="s">
        <v>837</v>
      </c>
      <c r="D222" s="56" t="s">
        <v>23</v>
      </c>
      <c r="E222" s="56">
        <v>5534775.0</v>
      </c>
      <c r="F222" s="56" t="s">
        <v>838</v>
      </c>
      <c r="G222" s="56" t="s">
        <v>25</v>
      </c>
      <c r="H222" s="56" t="s">
        <v>26</v>
      </c>
      <c r="I222" s="56" t="s">
        <v>27</v>
      </c>
      <c r="J222" s="56" t="s">
        <v>839</v>
      </c>
      <c r="K222" s="56" t="s">
        <v>840</v>
      </c>
      <c r="L222" s="56" t="s">
        <v>26</v>
      </c>
      <c r="M222" s="56" t="s">
        <v>27</v>
      </c>
      <c r="N222" s="56" t="s">
        <v>886</v>
      </c>
      <c r="O222" s="56" t="s">
        <v>574</v>
      </c>
      <c r="P222" s="57" t="str">
        <f>+38(096)258-50-66</f>
        <v>#ERROR!</v>
      </c>
      <c r="Q222" s="56" t="s">
        <v>842</v>
      </c>
      <c r="R222" s="56" t="s">
        <v>40</v>
      </c>
      <c r="S222" s="56" t="s">
        <v>887</v>
      </c>
      <c r="T222" s="58"/>
    </row>
    <row r="223">
      <c r="A223" s="12">
        <v>220.0</v>
      </c>
      <c r="B223" s="56" t="s">
        <v>888</v>
      </c>
      <c r="C223" s="56" t="s">
        <v>837</v>
      </c>
      <c r="D223" s="56" t="s">
        <v>23</v>
      </c>
      <c r="E223" s="56">
        <v>5534775.0</v>
      </c>
      <c r="F223" s="56" t="s">
        <v>838</v>
      </c>
      <c r="G223" s="56" t="s">
        <v>25</v>
      </c>
      <c r="H223" s="56" t="s">
        <v>26</v>
      </c>
      <c r="I223" s="56" t="s">
        <v>27</v>
      </c>
      <c r="J223" s="56" t="s">
        <v>839</v>
      </c>
      <c r="K223" s="56" t="s">
        <v>840</v>
      </c>
      <c r="L223" s="56" t="s">
        <v>26</v>
      </c>
      <c r="M223" s="56" t="s">
        <v>27</v>
      </c>
      <c r="N223" s="56" t="s">
        <v>889</v>
      </c>
      <c r="O223" s="56" t="s">
        <v>890</v>
      </c>
      <c r="P223" s="57" t="str">
        <f>+38(096)258-50-66</f>
        <v>#ERROR!</v>
      </c>
      <c r="Q223" s="56" t="s">
        <v>842</v>
      </c>
      <c r="R223" s="56" t="s">
        <v>40</v>
      </c>
      <c r="S223" s="56" t="s">
        <v>891</v>
      </c>
      <c r="T223" s="58"/>
    </row>
    <row r="224">
      <c r="A224" s="12">
        <v>221.0</v>
      </c>
      <c r="B224" s="56" t="s">
        <v>892</v>
      </c>
      <c r="C224" s="56" t="s">
        <v>837</v>
      </c>
      <c r="D224" s="56" t="s">
        <v>23</v>
      </c>
      <c r="E224" s="56">
        <v>5534775.0</v>
      </c>
      <c r="F224" s="59" t="s">
        <v>893</v>
      </c>
      <c r="G224" s="59" t="s">
        <v>894</v>
      </c>
      <c r="H224" s="56" t="s">
        <v>26</v>
      </c>
      <c r="I224" s="56" t="s">
        <v>27</v>
      </c>
      <c r="J224" s="56" t="s">
        <v>839</v>
      </c>
      <c r="K224" s="56" t="s">
        <v>840</v>
      </c>
      <c r="L224" s="56" t="s">
        <v>26</v>
      </c>
      <c r="M224" s="56" t="s">
        <v>27</v>
      </c>
      <c r="N224" s="56" t="s">
        <v>895</v>
      </c>
      <c r="O224" s="56" t="s">
        <v>896</v>
      </c>
      <c r="P224" s="57" t="str">
        <f>+38(096)258-50-66</f>
        <v>#ERROR!</v>
      </c>
      <c r="Q224" s="56" t="s">
        <v>842</v>
      </c>
      <c r="R224" s="56" t="s">
        <v>40</v>
      </c>
      <c r="S224" s="56" t="s">
        <v>897</v>
      </c>
      <c r="T224" s="58"/>
    </row>
    <row r="225">
      <c r="A225" s="12">
        <v>222.0</v>
      </c>
      <c r="B225" s="56" t="s">
        <v>898</v>
      </c>
      <c r="C225" s="56" t="s">
        <v>837</v>
      </c>
      <c r="D225" s="56" t="s">
        <v>23</v>
      </c>
      <c r="E225" s="56">
        <v>5534775.0</v>
      </c>
      <c r="F225" s="56" t="s">
        <v>838</v>
      </c>
      <c r="G225" s="56" t="s">
        <v>25</v>
      </c>
      <c r="H225" s="56" t="s">
        <v>26</v>
      </c>
      <c r="I225" s="56" t="s">
        <v>27</v>
      </c>
      <c r="J225" s="56" t="s">
        <v>839</v>
      </c>
      <c r="K225" s="56" t="s">
        <v>840</v>
      </c>
      <c r="L225" s="56" t="s">
        <v>26</v>
      </c>
      <c r="M225" s="56" t="s">
        <v>27</v>
      </c>
      <c r="N225" s="56" t="s">
        <v>899</v>
      </c>
      <c r="O225" s="56" t="s">
        <v>900</v>
      </c>
      <c r="P225" s="57" t="str">
        <f>+38(096)258-50-66</f>
        <v>#ERROR!</v>
      </c>
      <c r="Q225" s="56" t="s">
        <v>842</v>
      </c>
      <c r="R225" s="56" t="s">
        <v>40</v>
      </c>
      <c r="S225" s="56" t="s">
        <v>901</v>
      </c>
      <c r="T225" s="58"/>
    </row>
    <row r="226">
      <c r="A226" s="12">
        <v>223.0</v>
      </c>
      <c r="B226" s="56" t="s">
        <v>902</v>
      </c>
      <c r="C226" s="56" t="s">
        <v>837</v>
      </c>
      <c r="D226" s="56" t="s">
        <v>23</v>
      </c>
      <c r="E226" s="56">
        <v>5534775.0</v>
      </c>
      <c r="F226" s="56" t="s">
        <v>838</v>
      </c>
      <c r="G226" s="56" t="s">
        <v>25</v>
      </c>
      <c r="H226" s="56" t="s">
        <v>26</v>
      </c>
      <c r="I226" s="56" t="s">
        <v>27</v>
      </c>
      <c r="J226" s="56" t="s">
        <v>839</v>
      </c>
      <c r="K226" s="56" t="s">
        <v>840</v>
      </c>
      <c r="L226" s="56" t="s">
        <v>26</v>
      </c>
      <c r="M226" s="56" t="s">
        <v>27</v>
      </c>
      <c r="N226" s="56" t="s">
        <v>903</v>
      </c>
      <c r="O226" s="56" t="s">
        <v>904</v>
      </c>
      <c r="P226" s="57" t="str">
        <f>+38(096)258-50-66</f>
        <v>#ERROR!</v>
      </c>
      <c r="Q226" s="56" t="s">
        <v>842</v>
      </c>
      <c r="R226" s="56" t="s">
        <v>40</v>
      </c>
      <c r="S226" s="56" t="s">
        <v>905</v>
      </c>
      <c r="T226" s="58"/>
    </row>
    <row r="227">
      <c r="A227" s="12">
        <v>224.0</v>
      </c>
      <c r="B227" s="56" t="s">
        <v>906</v>
      </c>
      <c r="C227" s="56" t="s">
        <v>837</v>
      </c>
      <c r="D227" s="56" t="s">
        <v>23</v>
      </c>
      <c r="E227" s="56">
        <v>5534775.0</v>
      </c>
      <c r="F227" s="56" t="s">
        <v>838</v>
      </c>
      <c r="G227" s="56" t="s">
        <v>25</v>
      </c>
      <c r="H227" s="56" t="s">
        <v>26</v>
      </c>
      <c r="I227" s="56" t="s">
        <v>27</v>
      </c>
      <c r="J227" s="56" t="s">
        <v>839</v>
      </c>
      <c r="K227" s="56" t="s">
        <v>840</v>
      </c>
      <c r="L227" s="56" t="s">
        <v>26</v>
      </c>
      <c r="M227" s="56" t="s">
        <v>27</v>
      </c>
      <c r="N227" s="56" t="s">
        <v>907</v>
      </c>
      <c r="O227" s="56" t="s">
        <v>908</v>
      </c>
      <c r="P227" s="57" t="str">
        <f>+38(096)258-50-66</f>
        <v>#ERROR!</v>
      </c>
      <c r="Q227" s="56" t="s">
        <v>842</v>
      </c>
      <c r="R227" s="56" t="s">
        <v>40</v>
      </c>
      <c r="S227" s="56" t="s">
        <v>909</v>
      </c>
      <c r="T227" s="58"/>
    </row>
    <row r="228">
      <c r="A228" s="12">
        <v>225.0</v>
      </c>
      <c r="B228" s="56" t="s">
        <v>910</v>
      </c>
      <c r="C228" s="56" t="s">
        <v>837</v>
      </c>
      <c r="D228" s="56" t="s">
        <v>23</v>
      </c>
      <c r="E228" s="56">
        <v>5534775.0</v>
      </c>
      <c r="F228" s="56" t="s">
        <v>838</v>
      </c>
      <c r="G228" s="56" t="s">
        <v>25</v>
      </c>
      <c r="H228" s="56" t="s">
        <v>26</v>
      </c>
      <c r="I228" s="56" t="s">
        <v>27</v>
      </c>
      <c r="J228" s="56" t="s">
        <v>839</v>
      </c>
      <c r="K228" s="56" t="s">
        <v>840</v>
      </c>
      <c r="L228" s="56" t="s">
        <v>26</v>
      </c>
      <c r="M228" s="56" t="s">
        <v>27</v>
      </c>
      <c r="N228" s="56" t="s">
        <v>911</v>
      </c>
      <c r="O228" s="56" t="s">
        <v>912</v>
      </c>
      <c r="P228" s="57" t="str">
        <f>+38(096)258-50-66</f>
        <v>#ERROR!</v>
      </c>
      <c r="Q228" s="56" t="s">
        <v>842</v>
      </c>
      <c r="R228" s="56" t="s">
        <v>40</v>
      </c>
      <c r="S228" s="56" t="s">
        <v>913</v>
      </c>
      <c r="T228" s="58"/>
    </row>
    <row r="229">
      <c r="A229" s="12">
        <v>226.0</v>
      </c>
      <c r="B229" s="56" t="s">
        <v>914</v>
      </c>
      <c r="C229" s="56" t="s">
        <v>837</v>
      </c>
      <c r="D229" s="56" t="s">
        <v>23</v>
      </c>
      <c r="E229" s="56">
        <v>5534775.0</v>
      </c>
      <c r="F229" s="56" t="s">
        <v>838</v>
      </c>
      <c r="G229" s="56" t="s">
        <v>25</v>
      </c>
      <c r="H229" s="56" t="s">
        <v>26</v>
      </c>
      <c r="I229" s="56" t="s">
        <v>27</v>
      </c>
      <c r="J229" s="56" t="s">
        <v>839</v>
      </c>
      <c r="K229" s="56" t="s">
        <v>840</v>
      </c>
      <c r="L229" s="56" t="s">
        <v>26</v>
      </c>
      <c r="M229" s="56" t="s">
        <v>27</v>
      </c>
      <c r="N229" s="56" t="s">
        <v>915</v>
      </c>
      <c r="O229" s="56" t="s">
        <v>916</v>
      </c>
      <c r="P229" s="57" t="str">
        <f>+38(096)258-50-66</f>
        <v>#ERROR!</v>
      </c>
      <c r="Q229" s="56" t="s">
        <v>842</v>
      </c>
      <c r="R229" s="56" t="s">
        <v>40</v>
      </c>
      <c r="S229" s="56" t="s">
        <v>917</v>
      </c>
      <c r="T229" s="58"/>
    </row>
    <row r="230">
      <c r="A230" s="12">
        <v>227.0</v>
      </c>
      <c r="B230" s="56" t="s">
        <v>918</v>
      </c>
      <c r="C230" s="56" t="s">
        <v>837</v>
      </c>
      <c r="D230" s="56" t="s">
        <v>23</v>
      </c>
      <c r="E230" s="56">
        <v>5534775.0</v>
      </c>
      <c r="F230" s="56" t="s">
        <v>838</v>
      </c>
      <c r="G230" s="56" t="s">
        <v>25</v>
      </c>
      <c r="H230" s="56" t="s">
        <v>26</v>
      </c>
      <c r="I230" s="56" t="s">
        <v>27</v>
      </c>
      <c r="J230" s="56" t="s">
        <v>839</v>
      </c>
      <c r="K230" s="56" t="s">
        <v>840</v>
      </c>
      <c r="L230" s="56" t="s">
        <v>26</v>
      </c>
      <c r="M230" s="56" t="s">
        <v>27</v>
      </c>
      <c r="N230" s="56" t="s">
        <v>919</v>
      </c>
      <c r="O230" s="56" t="s">
        <v>920</v>
      </c>
      <c r="P230" s="57" t="str">
        <f>+38(096)258-50-66</f>
        <v>#ERROR!</v>
      </c>
      <c r="Q230" s="56" t="s">
        <v>842</v>
      </c>
      <c r="R230" s="56" t="s">
        <v>40</v>
      </c>
      <c r="S230" s="56" t="s">
        <v>921</v>
      </c>
      <c r="T230" s="58"/>
    </row>
    <row r="231">
      <c r="A231" s="12">
        <v>228.0</v>
      </c>
      <c r="B231" s="56" t="s">
        <v>922</v>
      </c>
      <c r="C231" s="56" t="s">
        <v>837</v>
      </c>
      <c r="D231" s="56" t="s">
        <v>23</v>
      </c>
      <c r="E231" s="56">
        <v>5534775.0</v>
      </c>
      <c r="F231" s="56" t="s">
        <v>838</v>
      </c>
      <c r="G231" s="56" t="s">
        <v>25</v>
      </c>
      <c r="H231" s="56" t="s">
        <v>26</v>
      </c>
      <c r="I231" s="56" t="s">
        <v>27</v>
      </c>
      <c r="J231" s="56" t="s">
        <v>839</v>
      </c>
      <c r="K231" s="56" t="s">
        <v>840</v>
      </c>
      <c r="L231" s="56" t="s">
        <v>26</v>
      </c>
      <c r="M231" s="56" t="s">
        <v>27</v>
      </c>
      <c r="N231" s="56" t="s">
        <v>923</v>
      </c>
      <c r="O231" s="56" t="s">
        <v>924</v>
      </c>
      <c r="P231" s="57" t="str">
        <f>+38(096)258-50-66</f>
        <v>#ERROR!</v>
      </c>
      <c r="Q231" s="56" t="s">
        <v>842</v>
      </c>
      <c r="R231" s="56" t="s">
        <v>40</v>
      </c>
      <c r="S231" s="56" t="s">
        <v>925</v>
      </c>
      <c r="T231" s="58"/>
    </row>
    <row r="232">
      <c r="A232" s="12">
        <v>229.0</v>
      </c>
      <c r="B232" s="56" t="s">
        <v>926</v>
      </c>
      <c r="C232" s="56" t="s">
        <v>837</v>
      </c>
      <c r="D232" s="56" t="s">
        <v>23</v>
      </c>
      <c r="E232" s="56">
        <v>5534775.0</v>
      </c>
      <c r="F232" s="56" t="s">
        <v>838</v>
      </c>
      <c r="G232" s="56" t="s">
        <v>25</v>
      </c>
      <c r="H232" s="56" t="s">
        <v>26</v>
      </c>
      <c r="I232" s="56" t="s">
        <v>27</v>
      </c>
      <c r="J232" s="56" t="s">
        <v>839</v>
      </c>
      <c r="K232" s="56" t="s">
        <v>840</v>
      </c>
      <c r="L232" s="56" t="s">
        <v>26</v>
      </c>
      <c r="M232" s="56" t="s">
        <v>27</v>
      </c>
      <c r="N232" s="56" t="s">
        <v>927</v>
      </c>
      <c r="O232" s="56" t="s">
        <v>928</v>
      </c>
      <c r="P232" s="57" t="str">
        <f>+38(096)258-50-66</f>
        <v>#ERROR!</v>
      </c>
      <c r="Q232" s="56" t="s">
        <v>842</v>
      </c>
      <c r="R232" s="56" t="s">
        <v>40</v>
      </c>
      <c r="S232" s="56" t="s">
        <v>929</v>
      </c>
      <c r="T232" s="58"/>
    </row>
    <row r="233">
      <c r="A233" s="12">
        <v>230.0</v>
      </c>
      <c r="B233" s="56" t="s">
        <v>930</v>
      </c>
      <c r="C233" s="56" t="s">
        <v>837</v>
      </c>
      <c r="D233" s="56" t="s">
        <v>23</v>
      </c>
      <c r="E233" s="56">
        <v>5534775.0</v>
      </c>
      <c r="F233" s="56" t="s">
        <v>838</v>
      </c>
      <c r="G233" s="56" t="s">
        <v>25</v>
      </c>
      <c r="H233" s="56" t="s">
        <v>26</v>
      </c>
      <c r="I233" s="56" t="s">
        <v>27</v>
      </c>
      <c r="J233" s="56" t="s">
        <v>839</v>
      </c>
      <c r="K233" s="56" t="s">
        <v>840</v>
      </c>
      <c r="L233" s="56" t="s">
        <v>26</v>
      </c>
      <c r="M233" s="56" t="s">
        <v>27</v>
      </c>
      <c r="N233" s="56" t="s">
        <v>931</v>
      </c>
      <c r="O233" s="56" t="s">
        <v>932</v>
      </c>
      <c r="P233" s="57" t="str">
        <f>+38(096)258-50-66</f>
        <v>#ERROR!</v>
      </c>
      <c r="Q233" s="56" t="s">
        <v>842</v>
      </c>
      <c r="R233" s="56" t="s">
        <v>40</v>
      </c>
      <c r="S233" s="56" t="s">
        <v>933</v>
      </c>
      <c r="T233" s="58"/>
    </row>
    <row r="234">
      <c r="A234" s="12">
        <v>231.0</v>
      </c>
      <c r="B234" s="56" t="s">
        <v>934</v>
      </c>
      <c r="C234" s="56" t="s">
        <v>837</v>
      </c>
      <c r="D234" s="56" t="s">
        <v>23</v>
      </c>
      <c r="E234" s="56">
        <v>5534775.0</v>
      </c>
      <c r="F234" s="56" t="s">
        <v>838</v>
      </c>
      <c r="G234" s="56" t="s">
        <v>25</v>
      </c>
      <c r="H234" s="56" t="s">
        <v>26</v>
      </c>
      <c r="I234" s="56" t="s">
        <v>27</v>
      </c>
      <c r="J234" s="56" t="s">
        <v>839</v>
      </c>
      <c r="K234" s="56" t="s">
        <v>840</v>
      </c>
      <c r="L234" s="56" t="s">
        <v>26</v>
      </c>
      <c r="M234" s="56" t="s">
        <v>27</v>
      </c>
      <c r="N234" s="56" t="s">
        <v>935</v>
      </c>
      <c r="O234" s="56" t="s">
        <v>936</v>
      </c>
      <c r="P234" s="57" t="str">
        <f>+38(096)258-50-66</f>
        <v>#ERROR!</v>
      </c>
      <c r="Q234" s="56" t="s">
        <v>842</v>
      </c>
      <c r="R234" s="56" t="s">
        <v>40</v>
      </c>
      <c r="S234" s="56" t="s">
        <v>937</v>
      </c>
      <c r="T234" s="58"/>
    </row>
    <row r="235">
      <c r="A235" s="12">
        <v>232.0</v>
      </c>
      <c r="B235" s="56" t="s">
        <v>938</v>
      </c>
      <c r="C235" s="56" t="s">
        <v>837</v>
      </c>
      <c r="D235" s="56" t="s">
        <v>71</v>
      </c>
      <c r="E235" s="56">
        <v>5534516.0</v>
      </c>
      <c r="F235" s="56" t="s">
        <v>939</v>
      </c>
      <c r="G235" s="56" t="s">
        <v>25</v>
      </c>
      <c r="H235" s="56" t="s">
        <v>26</v>
      </c>
      <c r="I235" s="56" t="s">
        <v>27</v>
      </c>
      <c r="J235" s="56" t="s">
        <v>839</v>
      </c>
      <c r="K235" s="56" t="s">
        <v>940</v>
      </c>
      <c r="L235" s="56" t="s">
        <v>26</v>
      </c>
      <c r="M235" s="56" t="s">
        <v>27</v>
      </c>
      <c r="N235" s="56" t="s">
        <v>839</v>
      </c>
      <c r="O235" s="56" t="s">
        <v>941</v>
      </c>
      <c r="P235" s="57" t="str">
        <f>+38(093) 469-50-16</f>
        <v>#ERROR!</v>
      </c>
      <c r="Q235" s="56" t="s">
        <v>942</v>
      </c>
      <c r="R235" s="56" t="s">
        <v>171</v>
      </c>
      <c r="S235" s="56" t="s">
        <v>843</v>
      </c>
      <c r="T235" s="58"/>
    </row>
    <row r="236">
      <c r="A236" s="12">
        <v>233.0</v>
      </c>
      <c r="B236" s="56" t="s">
        <v>943</v>
      </c>
      <c r="C236" s="56" t="s">
        <v>837</v>
      </c>
      <c r="D236" s="56" t="s">
        <v>71</v>
      </c>
      <c r="E236" s="56">
        <v>4.1777072E7</v>
      </c>
      <c r="F236" s="56" t="s">
        <v>944</v>
      </c>
      <c r="G236" s="56" t="s">
        <v>25</v>
      </c>
      <c r="H236" s="56" t="s">
        <v>26</v>
      </c>
      <c r="I236" s="56" t="s">
        <v>27</v>
      </c>
      <c r="J236" s="56" t="s">
        <v>839</v>
      </c>
      <c r="K236" s="56" t="s">
        <v>945</v>
      </c>
      <c r="L236" s="56" t="s">
        <v>26</v>
      </c>
      <c r="M236" s="56" t="s">
        <v>27</v>
      </c>
      <c r="N236" s="56" t="s">
        <v>846</v>
      </c>
      <c r="O236" s="56" t="s">
        <v>946</v>
      </c>
      <c r="P236" s="57" t="str">
        <f>+38(093) 469-50-16</f>
        <v>#ERROR!</v>
      </c>
      <c r="Q236" s="60" t="s">
        <v>947</v>
      </c>
      <c r="R236" s="56" t="s">
        <v>81</v>
      </c>
      <c r="S236" s="56" t="s">
        <v>848</v>
      </c>
      <c r="T236" s="58"/>
    </row>
    <row r="237">
      <c r="A237" s="12">
        <v>234.0</v>
      </c>
      <c r="B237" s="56" t="s">
        <v>948</v>
      </c>
      <c r="C237" s="56" t="s">
        <v>837</v>
      </c>
      <c r="D237" s="56" t="s">
        <v>71</v>
      </c>
      <c r="E237" s="56">
        <v>4.1777072E7</v>
      </c>
      <c r="F237" s="56" t="s">
        <v>944</v>
      </c>
      <c r="G237" s="56" t="s">
        <v>25</v>
      </c>
      <c r="H237" s="56" t="s">
        <v>26</v>
      </c>
      <c r="I237" s="56" t="s">
        <v>27</v>
      </c>
      <c r="J237" s="56" t="s">
        <v>839</v>
      </c>
      <c r="K237" s="56" t="s">
        <v>945</v>
      </c>
      <c r="L237" s="56" t="s">
        <v>26</v>
      </c>
      <c r="M237" s="56" t="s">
        <v>27</v>
      </c>
      <c r="N237" s="56" t="s">
        <v>850</v>
      </c>
      <c r="O237" s="56" t="s">
        <v>946</v>
      </c>
      <c r="P237" s="57" t="str">
        <f>+38(093) 469-50-16</f>
        <v>#ERROR!</v>
      </c>
      <c r="Q237" s="60" t="s">
        <v>949</v>
      </c>
      <c r="R237" s="56" t="s">
        <v>81</v>
      </c>
      <c r="S237" s="56" t="s">
        <v>852</v>
      </c>
      <c r="T237" s="58"/>
    </row>
    <row r="238">
      <c r="A238" s="12">
        <v>235.0</v>
      </c>
      <c r="B238" s="56" t="s">
        <v>950</v>
      </c>
      <c r="C238" s="56" t="s">
        <v>837</v>
      </c>
      <c r="D238" s="56" t="s">
        <v>71</v>
      </c>
      <c r="E238" s="56">
        <v>4.1777072E7</v>
      </c>
      <c r="F238" s="56" t="s">
        <v>944</v>
      </c>
      <c r="G238" s="56" t="s">
        <v>25</v>
      </c>
      <c r="H238" s="56" t="s">
        <v>26</v>
      </c>
      <c r="I238" s="56" t="s">
        <v>27</v>
      </c>
      <c r="J238" s="56" t="s">
        <v>839</v>
      </c>
      <c r="K238" s="56" t="s">
        <v>945</v>
      </c>
      <c r="L238" s="56" t="s">
        <v>26</v>
      </c>
      <c r="M238" s="56" t="s">
        <v>27</v>
      </c>
      <c r="N238" s="56" t="s">
        <v>951</v>
      </c>
      <c r="O238" s="56" t="s">
        <v>952</v>
      </c>
      <c r="P238" s="57" t="str">
        <f>+38(093) 469-50-16</f>
        <v>#ERROR!</v>
      </c>
      <c r="Q238" s="60" t="s">
        <v>953</v>
      </c>
      <c r="R238" s="56" t="s">
        <v>81</v>
      </c>
      <c r="S238" s="56" t="s">
        <v>860</v>
      </c>
      <c r="T238" s="58"/>
    </row>
    <row r="239">
      <c r="A239" s="12">
        <v>236.0</v>
      </c>
      <c r="B239" s="56" t="s">
        <v>954</v>
      </c>
      <c r="C239" s="56" t="s">
        <v>837</v>
      </c>
      <c r="D239" s="56" t="s">
        <v>71</v>
      </c>
      <c r="E239" s="56">
        <v>4.1777072E7</v>
      </c>
      <c r="F239" s="56" t="s">
        <v>944</v>
      </c>
      <c r="G239" s="56" t="s">
        <v>25</v>
      </c>
      <c r="H239" s="56" t="s">
        <v>26</v>
      </c>
      <c r="I239" s="56" t="s">
        <v>27</v>
      </c>
      <c r="J239" s="56" t="s">
        <v>839</v>
      </c>
      <c r="K239" s="56" t="s">
        <v>945</v>
      </c>
      <c r="L239" s="56" t="s">
        <v>26</v>
      </c>
      <c r="M239" s="56" t="s">
        <v>27</v>
      </c>
      <c r="N239" s="56" t="s">
        <v>862</v>
      </c>
      <c r="O239" s="56" t="s">
        <v>955</v>
      </c>
      <c r="P239" s="57" t="str">
        <f>+38(093) 469-50-16</f>
        <v>#ERROR!</v>
      </c>
      <c r="Q239" s="60" t="s">
        <v>956</v>
      </c>
      <c r="R239" s="56" t="s">
        <v>81</v>
      </c>
      <c r="S239" s="56" t="s">
        <v>864</v>
      </c>
      <c r="T239" s="58"/>
    </row>
    <row r="240">
      <c r="A240" s="12">
        <v>237.0</v>
      </c>
      <c r="B240" s="56" t="s">
        <v>957</v>
      </c>
      <c r="C240" s="56" t="s">
        <v>837</v>
      </c>
      <c r="D240" s="56" t="s">
        <v>71</v>
      </c>
      <c r="E240" s="56">
        <v>4.1777072E7</v>
      </c>
      <c r="F240" s="56" t="s">
        <v>944</v>
      </c>
      <c r="G240" s="56" t="s">
        <v>25</v>
      </c>
      <c r="H240" s="56" t="s">
        <v>26</v>
      </c>
      <c r="I240" s="56" t="s">
        <v>27</v>
      </c>
      <c r="J240" s="56" t="s">
        <v>839</v>
      </c>
      <c r="K240" s="56" t="s">
        <v>945</v>
      </c>
      <c r="L240" s="56" t="s">
        <v>26</v>
      </c>
      <c r="M240" s="56" t="s">
        <v>27</v>
      </c>
      <c r="N240" s="56" t="s">
        <v>870</v>
      </c>
      <c r="O240" s="56" t="s">
        <v>958</v>
      </c>
      <c r="P240" s="57" t="str">
        <f>+38(093) 469-50-16</f>
        <v>#ERROR!</v>
      </c>
      <c r="Q240" s="60" t="s">
        <v>959</v>
      </c>
      <c r="R240" s="56" t="s">
        <v>81</v>
      </c>
      <c r="S240" s="56" t="s">
        <v>872</v>
      </c>
      <c r="T240" s="58"/>
    </row>
    <row r="241">
      <c r="A241" s="12">
        <v>238.0</v>
      </c>
      <c r="B241" s="56" t="s">
        <v>386</v>
      </c>
      <c r="C241" s="56" t="s">
        <v>837</v>
      </c>
      <c r="D241" s="56" t="s">
        <v>71</v>
      </c>
      <c r="E241" s="56">
        <v>4.1777072E7</v>
      </c>
      <c r="F241" s="56" t="s">
        <v>944</v>
      </c>
      <c r="G241" s="56" t="s">
        <v>25</v>
      </c>
      <c r="H241" s="56" t="s">
        <v>26</v>
      </c>
      <c r="I241" s="56" t="s">
        <v>27</v>
      </c>
      <c r="J241" s="56" t="s">
        <v>839</v>
      </c>
      <c r="K241" s="56" t="s">
        <v>945</v>
      </c>
      <c r="L241" s="56" t="s">
        <v>26</v>
      </c>
      <c r="M241" s="56" t="s">
        <v>27</v>
      </c>
      <c r="N241" s="56" t="s">
        <v>882</v>
      </c>
      <c r="O241" s="56" t="s">
        <v>883</v>
      </c>
      <c r="P241" s="57" t="str">
        <f>+38(093) 469-50-16</f>
        <v>#ERROR!</v>
      </c>
      <c r="Q241" s="60" t="s">
        <v>960</v>
      </c>
      <c r="R241" s="56" t="s">
        <v>81</v>
      </c>
      <c r="S241" s="56" t="s">
        <v>884</v>
      </c>
      <c r="T241" s="58"/>
    </row>
    <row r="242">
      <c r="A242" s="12">
        <v>239.0</v>
      </c>
      <c r="B242" s="56" t="s">
        <v>961</v>
      </c>
      <c r="C242" s="56" t="s">
        <v>837</v>
      </c>
      <c r="D242" s="56" t="s">
        <v>71</v>
      </c>
      <c r="E242" s="56">
        <v>4.1777072E7</v>
      </c>
      <c r="F242" s="56" t="s">
        <v>944</v>
      </c>
      <c r="G242" s="56" t="s">
        <v>25</v>
      </c>
      <c r="H242" s="56" t="s">
        <v>26</v>
      </c>
      <c r="I242" s="56" t="s">
        <v>27</v>
      </c>
      <c r="J242" s="56" t="s">
        <v>839</v>
      </c>
      <c r="K242" s="56" t="s">
        <v>945</v>
      </c>
      <c r="L242" s="56" t="s">
        <v>26</v>
      </c>
      <c r="M242" s="56" t="s">
        <v>27</v>
      </c>
      <c r="N242" s="56" t="s">
        <v>886</v>
      </c>
      <c r="O242" s="56" t="s">
        <v>574</v>
      </c>
      <c r="P242" s="57" t="str">
        <f>+38(093) 469-50-16</f>
        <v>#ERROR!</v>
      </c>
      <c r="Q242" s="60" t="s">
        <v>962</v>
      </c>
      <c r="R242" s="56" t="s">
        <v>81</v>
      </c>
      <c r="S242" s="56" t="s">
        <v>887</v>
      </c>
      <c r="T242" s="58"/>
    </row>
    <row r="243">
      <c r="A243" s="12">
        <v>240.0</v>
      </c>
      <c r="B243" s="56" t="s">
        <v>963</v>
      </c>
      <c r="C243" s="56" t="s">
        <v>837</v>
      </c>
      <c r="D243" s="56" t="s">
        <v>71</v>
      </c>
      <c r="E243" s="56">
        <v>4.1777072E7</v>
      </c>
      <c r="F243" s="56" t="s">
        <v>944</v>
      </c>
      <c r="G243" s="56" t="s">
        <v>25</v>
      </c>
      <c r="H243" s="56" t="s">
        <v>26</v>
      </c>
      <c r="I243" s="56" t="s">
        <v>27</v>
      </c>
      <c r="J243" s="56" t="s">
        <v>839</v>
      </c>
      <c r="K243" s="56" t="s">
        <v>945</v>
      </c>
      <c r="L243" s="56" t="s">
        <v>26</v>
      </c>
      <c r="M243" s="56" t="s">
        <v>27</v>
      </c>
      <c r="N243" s="56" t="s">
        <v>899</v>
      </c>
      <c r="O243" s="56" t="s">
        <v>900</v>
      </c>
      <c r="P243" s="57" t="str">
        <f>+38(093) 469-50-16</f>
        <v>#ERROR!</v>
      </c>
      <c r="Q243" s="60" t="s">
        <v>964</v>
      </c>
      <c r="R243" s="56" t="s">
        <v>81</v>
      </c>
      <c r="S243" s="56" t="s">
        <v>901</v>
      </c>
      <c r="T243" s="58"/>
    </row>
    <row r="244">
      <c r="A244" s="12">
        <v>241.0</v>
      </c>
      <c r="B244" s="56" t="s">
        <v>965</v>
      </c>
      <c r="C244" s="56" t="s">
        <v>837</v>
      </c>
      <c r="D244" s="56" t="s">
        <v>71</v>
      </c>
      <c r="E244" s="56">
        <v>4.1777072E7</v>
      </c>
      <c r="F244" s="56" t="s">
        <v>944</v>
      </c>
      <c r="G244" s="56" t="s">
        <v>25</v>
      </c>
      <c r="H244" s="56" t="s">
        <v>26</v>
      </c>
      <c r="I244" s="56" t="s">
        <v>27</v>
      </c>
      <c r="J244" s="56" t="s">
        <v>839</v>
      </c>
      <c r="K244" s="56" t="s">
        <v>945</v>
      </c>
      <c r="L244" s="56" t="s">
        <v>26</v>
      </c>
      <c r="M244" s="56" t="s">
        <v>27</v>
      </c>
      <c r="N244" s="56" t="s">
        <v>915</v>
      </c>
      <c r="O244" s="56" t="s">
        <v>966</v>
      </c>
      <c r="P244" s="57" t="str">
        <f>+38(093) 469-50-16</f>
        <v>#ERROR!</v>
      </c>
      <c r="Q244" s="60" t="s">
        <v>967</v>
      </c>
      <c r="R244" s="56" t="s">
        <v>81</v>
      </c>
      <c r="S244" s="56" t="s">
        <v>917</v>
      </c>
      <c r="T244" s="58"/>
    </row>
    <row r="245">
      <c r="A245" s="12">
        <v>242.0</v>
      </c>
      <c r="B245" s="56" t="s">
        <v>968</v>
      </c>
      <c r="C245" s="56" t="s">
        <v>837</v>
      </c>
      <c r="D245" s="56" t="s">
        <v>71</v>
      </c>
      <c r="E245" s="56">
        <v>4.1777072E7</v>
      </c>
      <c r="F245" s="56" t="s">
        <v>944</v>
      </c>
      <c r="G245" s="56" t="s">
        <v>25</v>
      </c>
      <c r="H245" s="56" t="s">
        <v>26</v>
      </c>
      <c r="I245" s="56" t="s">
        <v>27</v>
      </c>
      <c r="J245" s="56" t="s">
        <v>839</v>
      </c>
      <c r="K245" s="56" t="s">
        <v>945</v>
      </c>
      <c r="L245" s="56" t="s">
        <v>26</v>
      </c>
      <c r="M245" s="56" t="s">
        <v>27</v>
      </c>
      <c r="N245" s="56" t="s">
        <v>911</v>
      </c>
      <c r="O245" s="56" t="s">
        <v>969</v>
      </c>
      <c r="P245" s="57" t="str">
        <f>+38(093) 469-50-16</f>
        <v>#ERROR!</v>
      </c>
      <c r="Q245" s="60" t="s">
        <v>970</v>
      </c>
      <c r="R245" s="56" t="s">
        <v>81</v>
      </c>
      <c r="S245" s="56" t="s">
        <v>913</v>
      </c>
      <c r="T245" s="58"/>
    </row>
    <row r="246">
      <c r="A246" s="12">
        <v>243.0</v>
      </c>
      <c r="B246" s="56" t="s">
        <v>971</v>
      </c>
      <c r="C246" s="56" t="s">
        <v>837</v>
      </c>
      <c r="D246" s="56" t="s">
        <v>71</v>
      </c>
      <c r="E246" s="56">
        <v>4.1777072E7</v>
      </c>
      <c r="F246" s="56" t="s">
        <v>944</v>
      </c>
      <c r="G246" s="56" t="s">
        <v>25</v>
      </c>
      <c r="H246" s="56" t="s">
        <v>26</v>
      </c>
      <c r="I246" s="56" t="s">
        <v>27</v>
      </c>
      <c r="J246" s="56" t="s">
        <v>839</v>
      </c>
      <c r="K246" s="56" t="s">
        <v>945</v>
      </c>
      <c r="L246" s="56" t="s">
        <v>26</v>
      </c>
      <c r="M246" s="56" t="s">
        <v>27</v>
      </c>
      <c r="N246" s="56" t="s">
        <v>889</v>
      </c>
      <c r="O246" s="56" t="s">
        <v>890</v>
      </c>
      <c r="P246" s="57" t="str">
        <f>+38(093) 469-50-16</f>
        <v>#ERROR!</v>
      </c>
      <c r="Q246" s="60" t="s">
        <v>972</v>
      </c>
      <c r="R246" s="56" t="s">
        <v>81</v>
      </c>
      <c r="S246" s="56" t="s">
        <v>891</v>
      </c>
      <c r="T246" s="58"/>
    </row>
    <row r="247">
      <c r="A247" s="12">
        <v>244.0</v>
      </c>
      <c r="B247" s="56" t="s">
        <v>973</v>
      </c>
      <c r="C247" s="56" t="s">
        <v>837</v>
      </c>
      <c r="D247" s="56" t="s">
        <v>71</v>
      </c>
      <c r="E247" s="56">
        <v>4.1777072E7</v>
      </c>
      <c r="F247" s="56" t="s">
        <v>944</v>
      </c>
      <c r="G247" s="56" t="s">
        <v>25</v>
      </c>
      <c r="H247" s="56" t="s">
        <v>26</v>
      </c>
      <c r="I247" s="56" t="s">
        <v>27</v>
      </c>
      <c r="J247" s="56" t="s">
        <v>839</v>
      </c>
      <c r="K247" s="56" t="s">
        <v>945</v>
      </c>
      <c r="L247" s="56" t="s">
        <v>26</v>
      </c>
      <c r="M247" s="56" t="s">
        <v>27</v>
      </c>
      <c r="N247" s="56" t="s">
        <v>923</v>
      </c>
      <c r="O247" s="56" t="s">
        <v>974</v>
      </c>
      <c r="P247" s="57" t="str">
        <f>+38(093) 469-50-16</f>
        <v>#ERROR!</v>
      </c>
      <c r="Q247" s="60" t="s">
        <v>975</v>
      </c>
      <c r="R247" s="56" t="s">
        <v>81</v>
      </c>
      <c r="S247" s="56" t="s">
        <v>925</v>
      </c>
      <c r="T247" s="58"/>
    </row>
    <row r="248">
      <c r="A248" s="12">
        <v>245.0</v>
      </c>
      <c r="B248" s="56" t="s">
        <v>976</v>
      </c>
      <c r="C248" s="56" t="s">
        <v>837</v>
      </c>
      <c r="D248" s="56" t="s">
        <v>71</v>
      </c>
      <c r="E248" s="56">
        <v>4.1777072E7</v>
      </c>
      <c r="F248" s="56" t="s">
        <v>944</v>
      </c>
      <c r="G248" s="56" t="s">
        <v>25</v>
      </c>
      <c r="H248" s="56" t="s">
        <v>26</v>
      </c>
      <c r="I248" s="56" t="s">
        <v>27</v>
      </c>
      <c r="J248" s="56" t="s">
        <v>839</v>
      </c>
      <c r="K248" s="56" t="s">
        <v>945</v>
      </c>
      <c r="L248" s="56" t="s">
        <v>26</v>
      </c>
      <c r="M248" s="56" t="s">
        <v>27</v>
      </c>
      <c r="N248" s="56" t="s">
        <v>977</v>
      </c>
      <c r="O248" s="56" t="s">
        <v>978</v>
      </c>
      <c r="P248" s="57" t="str">
        <f>+38(093) 469-50-16</f>
        <v>#ERROR!</v>
      </c>
      <c r="Q248" s="60" t="s">
        <v>979</v>
      </c>
      <c r="R248" s="56" t="s">
        <v>81</v>
      </c>
      <c r="S248" s="56" t="s">
        <v>980</v>
      </c>
      <c r="T248" s="58"/>
    </row>
    <row r="249">
      <c r="A249" s="12">
        <v>246.0</v>
      </c>
      <c r="B249" s="56" t="s">
        <v>981</v>
      </c>
      <c r="C249" s="56" t="s">
        <v>837</v>
      </c>
      <c r="D249" s="56" t="s">
        <v>71</v>
      </c>
      <c r="E249" s="56">
        <v>4.1777072E7</v>
      </c>
      <c r="F249" s="56" t="s">
        <v>944</v>
      </c>
      <c r="G249" s="56" t="s">
        <v>25</v>
      </c>
      <c r="H249" s="56" t="s">
        <v>26</v>
      </c>
      <c r="I249" s="56" t="s">
        <v>27</v>
      </c>
      <c r="J249" s="56" t="s">
        <v>839</v>
      </c>
      <c r="K249" s="56" t="s">
        <v>945</v>
      </c>
      <c r="L249" s="56" t="s">
        <v>26</v>
      </c>
      <c r="M249" s="56" t="s">
        <v>27</v>
      </c>
      <c r="N249" s="56" t="s">
        <v>854</v>
      </c>
      <c r="O249" s="56" t="s">
        <v>982</v>
      </c>
      <c r="P249" s="57" t="str">
        <f>+38(093) 469-50-16</f>
        <v>#ERROR!</v>
      </c>
      <c r="Q249" s="60" t="s">
        <v>983</v>
      </c>
      <c r="R249" s="56" t="s">
        <v>81</v>
      </c>
      <c r="S249" s="56" t="s">
        <v>856</v>
      </c>
      <c r="T249" s="58"/>
    </row>
    <row r="250">
      <c r="A250" s="12">
        <v>247.0</v>
      </c>
      <c r="B250" s="56" t="s">
        <v>984</v>
      </c>
      <c r="C250" s="56" t="s">
        <v>837</v>
      </c>
      <c r="D250" s="56" t="s">
        <v>71</v>
      </c>
      <c r="E250" s="56">
        <v>4.1777072E7</v>
      </c>
      <c r="F250" s="56" t="s">
        <v>944</v>
      </c>
      <c r="G250" s="56" t="s">
        <v>25</v>
      </c>
      <c r="H250" s="56" t="s">
        <v>26</v>
      </c>
      <c r="I250" s="56" t="s">
        <v>27</v>
      </c>
      <c r="J250" s="56" t="s">
        <v>839</v>
      </c>
      <c r="K250" s="56" t="s">
        <v>945</v>
      </c>
      <c r="L250" s="56" t="s">
        <v>26</v>
      </c>
      <c r="M250" s="56" t="s">
        <v>27</v>
      </c>
      <c r="N250" s="56" t="s">
        <v>985</v>
      </c>
      <c r="O250" s="56" t="s">
        <v>986</v>
      </c>
      <c r="P250" s="57" t="str">
        <f>+38(093) 469-50-16</f>
        <v>#ERROR!</v>
      </c>
      <c r="Q250" s="60" t="s">
        <v>987</v>
      </c>
      <c r="R250" s="56" t="s">
        <v>81</v>
      </c>
      <c r="S250" s="56" t="s">
        <v>988</v>
      </c>
      <c r="T250" s="58"/>
    </row>
    <row r="251">
      <c r="A251" s="12">
        <v>248.0</v>
      </c>
      <c r="B251" s="56" t="s">
        <v>989</v>
      </c>
      <c r="C251" s="56" t="s">
        <v>837</v>
      </c>
      <c r="D251" s="56" t="s">
        <v>71</v>
      </c>
      <c r="E251" s="56">
        <v>4.1777072E7</v>
      </c>
      <c r="F251" s="56" t="s">
        <v>944</v>
      </c>
      <c r="G251" s="56" t="s">
        <v>25</v>
      </c>
      <c r="H251" s="56" t="s">
        <v>26</v>
      </c>
      <c r="I251" s="56" t="s">
        <v>27</v>
      </c>
      <c r="J251" s="56" t="s">
        <v>839</v>
      </c>
      <c r="K251" s="56" t="s">
        <v>945</v>
      </c>
      <c r="L251" s="56" t="s">
        <v>26</v>
      </c>
      <c r="M251" s="56" t="s">
        <v>27</v>
      </c>
      <c r="N251" s="56" t="s">
        <v>866</v>
      </c>
      <c r="O251" s="56" t="s">
        <v>990</v>
      </c>
      <c r="P251" s="57" t="str">
        <f>+38(093) 469-50-16</f>
        <v>#ERROR!</v>
      </c>
      <c r="Q251" s="60" t="s">
        <v>991</v>
      </c>
      <c r="R251" s="56" t="s">
        <v>81</v>
      </c>
      <c r="S251" s="56" t="s">
        <v>868</v>
      </c>
      <c r="T251" s="58"/>
    </row>
    <row r="252">
      <c r="A252" s="12">
        <v>249.0</v>
      </c>
      <c r="B252" s="56" t="s">
        <v>992</v>
      </c>
      <c r="C252" s="56" t="s">
        <v>837</v>
      </c>
      <c r="D252" s="56" t="s">
        <v>71</v>
      </c>
      <c r="E252" s="56">
        <v>4.1777072E7</v>
      </c>
      <c r="F252" s="56" t="s">
        <v>944</v>
      </c>
      <c r="G252" s="56" t="s">
        <v>25</v>
      </c>
      <c r="H252" s="56" t="s">
        <v>26</v>
      </c>
      <c r="I252" s="56" t="s">
        <v>27</v>
      </c>
      <c r="J252" s="56" t="s">
        <v>839</v>
      </c>
      <c r="K252" s="56" t="s">
        <v>945</v>
      </c>
      <c r="L252" s="56" t="s">
        <v>26</v>
      </c>
      <c r="M252" s="56" t="s">
        <v>27</v>
      </c>
      <c r="N252" s="56" t="s">
        <v>878</v>
      </c>
      <c r="O252" s="56" t="s">
        <v>993</v>
      </c>
      <c r="P252" s="57" t="str">
        <f>+38(093) 469-50-16</f>
        <v>#ERROR!</v>
      </c>
      <c r="Q252" s="60" t="s">
        <v>994</v>
      </c>
      <c r="R252" s="56" t="s">
        <v>81</v>
      </c>
      <c r="S252" s="56" t="s">
        <v>880</v>
      </c>
      <c r="T252" s="58"/>
    </row>
    <row r="253">
      <c r="A253" s="12">
        <v>250.0</v>
      </c>
      <c r="B253" s="56" t="s">
        <v>995</v>
      </c>
      <c r="C253" s="56" t="s">
        <v>837</v>
      </c>
      <c r="D253" s="56" t="s">
        <v>71</v>
      </c>
      <c r="E253" s="56">
        <v>4.1777072E7</v>
      </c>
      <c r="F253" s="56" t="s">
        <v>944</v>
      </c>
      <c r="G253" s="56" t="s">
        <v>25</v>
      </c>
      <c r="H253" s="56" t="s">
        <v>26</v>
      </c>
      <c r="I253" s="56" t="s">
        <v>27</v>
      </c>
      <c r="J253" s="56" t="s">
        <v>839</v>
      </c>
      <c r="K253" s="56" t="s">
        <v>945</v>
      </c>
      <c r="L253" s="56" t="s">
        <v>26</v>
      </c>
      <c r="M253" s="56" t="s">
        <v>27</v>
      </c>
      <c r="N253" s="56" t="s">
        <v>907</v>
      </c>
      <c r="O253" s="56" t="s">
        <v>908</v>
      </c>
      <c r="P253" s="57" t="str">
        <f>+38(093) 469-50-16</f>
        <v>#ERROR!</v>
      </c>
      <c r="Q253" s="60" t="s">
        <v>996</v>
      </c>
      <c r="R253" s="56" t="s">
        <v>81</v>
      </c>
      <c r="S253" s="56" t="s">
        <v>909</v>
      </c>
      <c r="T253" s="58"/>
    </row>
    <row r="254">
      <c r="A254" s="12">
        <v>251.0</v>
      </c>
      <c r="B254" s="56" t="s">
        <v>997</v>
      </c>
      <c r="C254" s="56" t="s">
        <v>837</v>
      </c>
      <c r="D254" s="56" t="s">
        <v>71</v>
      </c>
      <c r="E254" s="56">
        <v>4.1777072E7</v>
      </c>
      <c r="F254" s="56" t="s">
        <v>944</v>
      </c>
      <c r="G254" s="56" t="s">
        <v>25</v>
      </c>
      <c r="H254" s="56" t="s">
        <v>26</v>
      </c>
      <c r="I254" s="56" t="s">
        <v>27</v>
      </c>
      <c r="J254" s="56" t="s">
        <v>839</v>
      </c>
      <c r="K254" s="56" t="s">
        <v>945</v>
      </c>
      <c r="L254" s="56" t="s">
        <v>26</v>
      </c>
      <c r="M254" s="56" t="s">
        <v>27</v>
      </c>
      <c r="N254" s="56" t="s">
        <v>998</v>
      </c>
      <c r="O254" s="56" t="s">
        <v>999</v>
      </c>
      <c r="P254" s="57" t="str">
        <f>+38(093) 469-50-16</f>
        <v>#ERROR!</v>
      </c>
      <c r="Q254" s="60" t="s">
        <v>1000</v>
      </c>
      <c r="R254" s="56" t="s">
        <v>81</v>
      </c>
      <c r="S254" s="56" t="s">
        <v>1001</v>
      </c>
      <c r="T254" s="58"/>
    </row>
    <row r="255">
      <c r="A255" s="12">
        <v>252.0</v>
      </c>
      <c r="B255" s="56" t="s">
        <v>1002</v>
      </c>
      <c r="C255" s="56" t="s">
        <v>837</v>
      </c>
      <c r="D255" s="56" t="s">
        <v>71</v>
      </c>
      <c r="E255" s="56">
        <v>4.1777072E7</v>
      </c>
      <c r="F255" s="56" t="s">
        <v>944</v>
      </c>
      <c r="G255" s="56" t="s">
        <v>25</v>
      </c>
      <c r="H255" s="56" t="s">
        <v>26</v>
      </c>
      <c r="I255" s="56" t="s">
        <v>27</v>
      </c>
      <c r="J255" s="56" t="s">
        <v>839</v>
      </c>
      <c r="K255" s="56" t="s">
        <v>945</v>
      </c>
      <c r="L255" s="56" t="s">
        <v>26</v>
      </c>
      <c r="M255" s="56" t="s">
        <v>27</v>
      </c>
      <c r="N255" s="56" t="s">
        <v>1003</v>
      </c>
      <c r="O255" s="56" t="s">
        <v>1004</v>
      </c>
      <c r="P255" s="57" t="str">
        <f>+38(093) 469-50-16</f>
        <v>#ERROR!</v>
      </c>
      <c r="Q255" s="60" t="s">
        <v>1005</v>
      </c>
      <c r="R255" s="56" t="s">
        <v>81</v>
      </c>
      <c r="S255" s="56" t="s">
        <v>1006</v>
      </c>
      <c r="T255" s="58"/>
    </row>
    <row r="256">
      <c r="A256" s="12">
        <v>253.0</v>
      </c>
      <c r="B256" s="56" t="s">
        <v>1007</v>
      </c>
      <c r="C256" s="56" t="s">
        <v>837</v>
      </c>
      <c r="D256" s="56" t="s">
        <v>71</v>
      </c>
      <c r="E256" s="56">
        <v>4.1777072E7</v>
      </c>
      <c r="F256" s="56" t="s">
        <v>944</v>
      </c>
      <c r="G256" s="56" t="s">
        <v>25</v>
      </c>
      <c r="H256" s="56" t="s">
        <v>26</v>
      </c>
      <c r="I256" s="56" t="s">
        <v>27</v>
      </c>
      <c r="J256" s="56" t="s">
        <v>839</v>
      </c>
      <c r="K256" s="56" t="s">
        <v>945</v>
      </c>
      <c r="L256" s="56" t="s">
        <v>26</v>
      </c>
      <c r="M256" s="56" t="s">
        <v>27</v>
      </c>
      <c r="N256" s="56" t="s">
        <v>927</v>
      </c>
      <c r="O256" s="56" t="s">
        <v>1008</v>
      </c>
      <c r="P256" s="57" t="str">
        <f>+38(093) 469-50-16</f>
        <v>#ERROR!</v>
      </c>
      <c r="Q256" s="60" t="s">
        <v>1009</v>
      </c>
      <c r="R256" s="56" t="s">
        <v>81</v>
      </c>
      <c r="S256" s="56" t="s">
        <v>929</v>
      </c>
      <c r="T256" s="58"/>
    </row>
    <row r="257">
      <c r="A257" s="12">
        <v>254.0</v>
      </c>
      <c r="B257" s="56" t="s">
        <v>1010</v>
      </c>
      <c r="C257" s="56" t="s">
        <v>837</v>
      </c>
      <c r="D257" s="56" t="s">
        <v>71</v>
      </c>
      <c r="E257" s="56">
        <v>4.1777072E7</v>
      </c>
      <c r="F257" s="56" t="s">
        <v>944</v>
      </c>
      <c r="G257" s="56" t="s">
        <v>25</v>
      </c>
      <c r="H257" s="56" t="s">
        <v>26</v>
      </c>
      <c r="I257" s="56" t="s">
        <v>27</v>
      </c>
      <c r="J257" s="56" t="s">
        <v>839</v>
      </c>
      <c r="K257" s="56" t="s">
        <v>945</v>
      </c>
      <c r="L257" s="56" t="s">
        <v>26</v>
      </c>
      <c r="M257" s="56" t="s">
        <v>27</v>
      </c>
      <c r="N257" s="56" t="s">
        <v>1011</v>
      </c>
      <c r="O257" s="56" t="s">
        <v>1012</v>
      </c>
      <c r="P257" s="57" t="str">
        <f>+38(093) 469-50-16</f>
        <v>#ERROR!</v>
      </c>
      <c r="Q257" s="60" t="s">
        <v>1013</v>
      </c>
      <c r="R257" s="56" t="s">
        <v>81</v>
      </c>
      <c r="S257" s="56" t="s">
        <v>1014</v>
      </c>
      <c r="T257" s="58"/>
    </row>
    <row r="258">
      <c r="A258" s="12">
        <v>255.0</v>
      </c>
      <c r="B258" s="56" t="s">
        <v>1015</v>
      </c>
      <c r="C258" s="56" t="s">
        <v>837</v>
      </c>
      <c r="D258" s="56" t="s">
        <v>71</v>
      </c>
      <c r="E258" s="56">
        <v>4.1777072E7</v>
      </c>
      <c r="F258" s="56" t="s">
        <v>944</v>
      </c>
      <c r="G258" s="56" t="s">
        <v>25</v>
      </c>
      <c r="H258" s="56" t="s">
        <v>26</v>
      </c>
      <c r="I258" s="56" t="s">
        <v>27</v>
      </c>
      <c r="J258" s="56" t="s">
        <v>839</v>
      </c>
      <c r="K258" s="56" t="s">
        <v>945</v>
      </c>
      <c r="L258" s="56" t="s">
        <v>26</v>
      </c>
      <c r="M258" s="56" t="s">
        <v>27</v>
      </c>
      <c r="N258" s="56" t="s">
        <v>1016</v>
      </c>
      <c r="O258" s="56" t="s">
        <v>1017</v>
      </c>
      <c r="P258" s="57" t="str">
        <f>+38(093) 469-50-16</f>
        <v>#ERROR!</v>
      </c>
      <c r="Q258" s="60" t="s">
        <v>1018</v>
      </c>
      <c r="R258" s="56" t="s">
        <v>81</v>
      </c>
      <c r="S258" s="56" t="s">
        <v>1019</v>
      </c>
      <c r="T258" s="58"/>
    </row>
    <row r="259">
      <c r="A259" s="12">
        <v>256.0</v>
      </c>
      <c r="B259" s="56" t="s">
        <v>1020</v>
      </c>
      <c r="C259" s="56" t="s">
        <v>837</v>
      </c>
      <c r="D259" s="56" t="s">
        <v>71</v>
      </c>
      <c r="E259" s="56">
        <v>4.1777072E7</v>
      </c>
      <c r="F259" s="56" t="s">
        <v>944</v>
      </c>
      <c r="G259" s="56" t="s">
        <v>25</v>
      </c>
      <c r="H259" s="56" t="s">
        <v>26</v>
      </c>
      <c r="I259" s="56" t="s">
        <v>27</v>
      </c>
      <c r="J259" s="56" t="s">
        <v>839</v>
      </c>
      <c r="K259" s="56" t="s">
        <v>945</v>
      </c>
      <c r="L259" s="56" t="s">
        <v>26</v>
      </c>
      <c r="M259" s="56" t="s">
        <v>27</v>
      </c>
      <c r="N259" s="56" t="s">
        <v>935</v>
      </c>
      <c r="O259" s="56" t="s">
        <v>1021</v>
      </c>
      <c r="P259" s="57" t="str">
        <f>+38(093) 469-50-16</f>
        <v>#ERROR!</v>
      </c>
      <c r="Q259" s="60" t="s">
        <v>1022</v>
      </c>
      <c r="R259" s="56" t="s">
        <v>81</v>
      </c>
      <c r="S259" s="56" t="s">
        <v>937</v>
      </c>
      <c r="T259" s="58"/>
    </row>
    <row r="260">
      <c r="A260" s="12">
        <v>257.0</v>
      </c>
      <c r="B260" s="56" t="s">
        <v>1023</v>
      </c>
      <c r="C260" s="56" t="s">
        <v>837</v>
      </c>
      <c r="D260" s="56" t="s">
        <v>71</v>
      </c>
      <c r="E260" s="56">
        <v>4.1777072E7</v>
      </c>
      <c r="F260" s="56" t="s">
        <v>944</v>
      </c>
      <c r="G260" s="56" t="s">
        <v>25</v>
      </c>
      <c r="H260" s="56" t="s">
        <v>26</v>
      </c>
      <c r="I260" s="56" t="s">
        <v>27</v>
      </c>
      <c r="J260" s="56" t="s">
        <v>839</v>
      </c>
      <c r="K260" s="56" t="s">
        <v>945</v>
      </c>
      <c r="L260" s="56" t="s">
        <v>26</v>
      </c>
      <c r="M260" s="56" t="s">
        <v>27</v>
      </c>
      <c r="N260" s="56" t="s">
        <v>931</v>
      </c>
      <c r="O260" s="56" t="s">
        <v>1024</v>
      </c>
      <c r="P260" s="57" t="str">
        <f>+38(093) 469-50-16</f>
        <v>#ERROR!</v>
      </c>
      <c r="Q260" s="60" t="s">
        <v>1025</v>
      </c>
      <c r="R260" s="56" t="s">
        <v>81</v>
      </c>
      <c r="S260" s="56" t="s">
        <v>933</v>
      </c>
      <c r="T260" s="58"/>
    </row>
    <row r="261">
      <c r="A261" s="12">
        <v>258.0</v>
      </c>
      <c r="B261" s="56" t="s">
        <v>1026</v>
      </c>
      <c r="C261" s="56" t="s">
        <v>837</v>
      </c>
      <c r="D261" s="56" t="s">
        <v>71</v>
      </c>
      <c r="E261" s="56">
        <v>4.1777072E7</v>
      </c>
      <c r="F261" s="56" t="s">
        <v>944</v>
      </c>
      <c r="G261" s="56" t="s">
        <v>25</v>
      </c>
      <c r="H261" s="56" t="s">
        <v>26</v>
      </c>
      <c r="I261" s="56" t="s">
        <v>27</v>
      </c>
      <c r="J261" s="56" t="s">
        <v>839</v>
      </c>
      <c r="K261" s="56" t="s">
        <v>945</v>
      </c>
      <c r="L261" s="56" t="s">
        <v>26</v>
      </c>
      <c r="M261" s="56" t="s">
        <v>27</v>
      </c>
      <c r="N261" s="56" t="s">
        <v>903</v>
      </c>
      <c r="O261" s="56" t="s">
        <v>1027</v>
      </c>
      <c r="P261" s="57" t="str">
        <f>+38(093) 469-50-16</f>
        <v>#ERROR!</v>
      </c>
      <c r="Q261" s="60" t="s">
        <v>1028</v>
      </c>
      <c r="R261" s="56" t="s">
        <v>81</v>
      </c>
      <c r="S261" s="56" t="s">
        <v>905</v>
      </c>
      <c r="T261" s="58"/>
    </row>
    <row r="262">
      <c r="A262" s="12">
        <v>259.0</v>
      </c>
      <c r="B262" s="56" t="s">
        <v>1029</v>
      </c>
      <c r="C262" s="56" t="s">
        <v>837</v>
      </c>
      <c r="D262" s="56" t="s">
        <v>71</v>
      </c>
      <c r="E262" s="56">
        <v>4.1777072E7</v>
      </c>
      <c r="F262" s="56" t="s">
        <v>944</v>
      </c>
      <c r="G262" s="56" t="s">
        <v>25</v>
      </c>
      <c r="H262" s="56" t="s">
        <v>26</v>
      </c>
      <c r="I262" s="56" t="s">
        <v>27</v>
      </c>
      <c r="J262" s="56" t="s">
        <v>839</v>
      </c>
      <c r="K262" s="56" t="s">
        <v>945</v>
      </c>
      <c r="L262" s="56" t="s">
        <v>26</v>
      </c>
      <c r="M262" s="56" t="s">
        <v>27</v>
      </c>
      <c r="N262" s="56" t="s">
        <v>1030</v>
      </c>
      <c r="O262" s="56" t="s">
        <v>1031</v>
      </c>
      <c r="P262" s="57" t="str">
        <f>+38(093) 469-50-16</f>
        <v>#ERROR!</v>
      </c>
      <c r="Q262" s="60" t="s">
        <v>1032</v>
      </c>
      <c r="R262" s="56" t="s">
        <v>81</v>
      </c>
      <c r="S262" s="56" t="s">
        <v>1033</v>
      </c>
      <c r="T262" s="58"/>
    </row>
    <row r="263">
      <c r="A263" s="12">
        <v>260.0</v>
      </c>
      <c r="B263" s="56" t="s">
        <v>1034</v>
      </c>
      <c r="C263" s="56" t="s">
        <v>837</v>
      </c>
      <c r="D263" s="56" t="s">
        <v>71</v>
      </c>
      <c r="E263" s="56">
        <v>4.1777072E7</v>
      </c>
      <c r="F263" s="56" t="s">
        <v>944</v>
      </c>
      <c r="G263" s="56" t="s">
        <v>25</v>
      </c>
      <c r="H263" s="56" t="s">
        <v>26</v>
      </c>
      <c r="I263" s="56" t="s">
        <v>27</v>
      </c>
      <c r="J263" s="56" t="s">
        <v>839</v>
      </c>
      <c r="K263" s="56" t="s">
        <v>945</v>
      </c>
      <c r="L263" s="56" t="s">
        <v>26</v>
      </c>
      <c r="M263" s="56" t="s">
        <v>27</v>
      </c>
      <c r="N263" s="56" t="s">
        <v>874</v>
      </c>
      <c r="O263" s="56" t="s">
        <v>1035</v>
      </c>
      <c r="P263" s="57" t="str">
        <f>+38(093) 469-50-16</f>
        <v>#ERROR!</v>
      </c>
      <c r="Q263" s="60" t="s">
        <v>1036</v>
      </c>
      <c r="R263" s="56" t="s">
        <v>81</v>
      </c>
      <c r="S263" s="56" t="s">
        <v>876</v>
      </c>
      <c r="T263" s="58"/>
    </row>
    <row r="264">
      <c r="A264" s="12">
        <v>261.0</v>
      </c>
      <c r="B264" s="56" t="s">
        <v>1037</v>
      </c>
      <c r="C264" s="56" t="s">
        <v>837</v>
      </c>
      <c r="D264" s="56" t="s">
        <v>71</v>
      </c>
      <c r="E264" s="56">
        <v>4.1777072E7</v>
      </c>
      <c r="F264" s="56" t="s">
        <v>944</v>
      </c>
      <c r="G264" s="56" t="s">
        <v>25</v>
      </c>
      <c r="H264" s="56" t="s">
        <v>26</v>
      </c>
      <c r="I264" s="56" t="s">
        <v>27</v>
      </c>
      <c r="J264" s="56" t="s">
        <v>839</v>
      </c>
      <c r="K264" s="56" t="s">
        <v>945</v>
      </c>
      <c r="L264" s="56" t="s">
        <v>26</v>
      </c>
      <c r="M264" s="56" t="s">
        <v>27</v>
      </c>
      <c r="N264" s="56" t="s">
        <v>895</v>
      </c>
      <c r="O264" s="56" t="s">
        <v>1038</v>
      </c>
      <c r="P264" s="57" t="str">
        <f>+38(093) 469-50-16</f>
        <v>#ERROR!</v>
      </c>
      <c r="Q264" s="60" t="s">
        <v>1039</v>
      </c>
      <c r="R264" s="56" t="s">
        <v>81</v>
      </c>
      <c r="S264" s="56" t="s">
        <v>897</v>
      </c>
      <c r="T264" s="58"/>
    </row>
    <row r="265">
      <c r="A265" s="12">
        <v>262.0</v>
      </c>
      <c r="B265" s="56" t="s">
        <v>1040</v>
      </c>
      <c r="C265" s="56" t="s">
        <v>837</v>
      </c>
      <c r="D265" s="56" t="s">
        <v>122</v>
      </c>
      <c r="E265" s="56">
        <v>2.4556469E7</v>
      </c>
      <c r="F265" s="56" t="s">
        <v>1041</v>
      </c>
      <c r="G265" s="56" t="s">
        <v>25</v>
      </c>
      <c r="H265" s="56" t="s">
        <v>26</v>
      </c>
      <c r="I265" s="56" t="s">
        <v>27</v>
      </c>
      <c r="J265" s="56" t="s">
        <v>839</v>
      </c>
      <c r="K265" s="56" t="s">
        <v>1042</v>
      </c>
      <c r="L265" s="56" t="s">
        <v>26</v>
      </c>
      <c r="M265" s="56" t="s">
        <v>27</v>
      </c>
      <c r="N265" s="56" t="s">
        <v>839</v>
      </c>
      <c r="O265" s="56" t="s">
        <v>1042</v>
      </c>
      <c r="P265" s="57" t="str">
        <f>+38(063)6231578</f>
        <v>#ERROR!</v>
      </c>
      <c r="Q265" s="56" t="s">
        <v>1043</v>
      </c>
      <c r="R265" s="56" t="s">
        <v>171</v>
      </c>
      <c r="S265" s="56" t="s">
        <v>843</v>
      </c>
      <c r="T265" s="58"/>
    </row>
    <row r="266">
      <c r="A266" s="12">
        <v>263.0</v>
      </c>
      <c r="B266" s="56" t="s">
        <v>1044</v>
      </c>
      <c r="C266" s="56" t="s">
        <v>837</v>
      </c>
      <c r="D266" s="56" t="s">
        <v>128</v>
      </c>
      <c r="E266" s="56">
        <v>5535026.0</v>
      </c>
      <c r="F266" s="56" t="s">
        <v>1041</v>
      </c>
      <c r="G266" s="56" t="s">
        <v>25</v>
      </c>
      <c r="H266" s="56" t="s">
        <v>26</v>
      </c>
      <c r="I266" s="56" t="s">
        <v>27</v>
      </c>
      <c r="J266" s="56" t="s">
        <v>839</v>
      </c>
      <c r="K266" s="56" t="s">
        <v>1045</v>
      </c>
      <c r="L266" s="56" t="s">
        <v>26</v>
      </c>
      <c r="M266" s="56" t="s">
        <v>27</v>
      </c>
      <c r="N266" s="56" t="s">
        <v>839</v>
      </c>
      <c r="O266" s="56" t="s">
        <v>1046</v>
      </c>
      <c r="P266" s="57" t="str">
        <f>+38 (0464)6 2 15 78</f>
        <v>#ERROR!</v>
      </c>
      <c r="Q266" s="56" t="s">
        <v>1047</v>
      </c>
      <c r="R266" s="56" t="s">
        <v>171</v>
      </c>
      <c r="S266" s="56" t="s">
        <v>843</v>
      </c>
      <c r="T266" s="58"/>
    </row>
    <row r="267">
      <c r="A267" s="61" t="s">
        <v>1048</v>
      </c>
      <c r="B267" s="39" t="s">
        <v>1049</v>
      </c>
      <c r="C267" s="39" t="s">
        <v>1050</v>
      </c>
      <c r="D267" s="39" t="s">
        <v>23</v>
      </c>
      <c r="E267" s="39">
        <v>4.4863787E7</v>
      </c>
      <c r="F267" s="39" t="s">
        <v>1051</v>
      </c>
      <c r="G267" s="39" t="s">
        <v>25</v>
      </c>
      <c r="H267" s="39" t="s">
        <v>26</v>
      </c>
      <c r="I267" s="39" t="s">
        <v>27</v>
      </c>
      <c r="J267" s="39" t="s">
        <v>1052</v>
      </c>
      <c r="K267" s="39" t="s">
        <v>1053</v>
      </c>
      <c r="L267" s="39" t="s">
        <v>26</v>
      </c>
      <c r="M267" s="39" t="s">
        <v>27</v>
      </c>
      <c r="N267" s="39" t="s">
        <v>1052</v>
      </c>
      <c r="O267" s="39" t="s">
        <v>1053</v>
      </c>
      <c r="P267" s="39" t="s">
        <v>1054</v>
      </c>
      <c r="Q267" s="39" t="s">
        <v>1055</v>
      </c>
      <c r="R267" s="39" t="s">
        <v>140</v>
      </c>
      <c r="S267" s="39" t="s">
        <v>1056</v>
      </c>
      <c r="T267" s="44" t="s">
        <v>1057</v>
      </c>
    </row>
    <row r="268">
      <c r="A268" s="12">
        <v>265.0</v>
      </c>
      <c r="B268" s="39" t="s">
        <v>1058</v>
      </c>
      <c r="C268" s="39" t="s">
        <v>1050</v>
      </c>
      <c r="D268" s="39" t="s">
        <v>23</v>
      </c>
      <c r="E268" s="39">
        <v>4.4863787E7</v>
      </c>
      <c r="F268" s="39" t="s">
        <v>1059</v>
      </c>
      <c r="G268" s="39" t="s">
        <v>25</v>
      </c>
      <c r="H268" s="39" t="s">
        <v>26</v>
      </c>
      <c r="I268" s="39" t="s">
        <v>27</v>
      </c>
      <c r="J268" s="39" t="s">
        <v>1052</v>
      </c>
      <c r="K268" s="39" t="s">
        <v>1060</v>
      </c>
      <c r="L268" s="39" t="s">
        <v>26</v>
      </c>
      <c r="M268" s="39" t="s">
        <v>27</v>
      </c>
      <c r="N268" s="39" t="s">
        <v>1052</v>
      </c>
      <c r="O268" s="39" t="s">
        <v>1053</v>
      </c>
      <c r="P268" s="39" t="s">
        <v>1061</v>
      </c>
      <c r="Q268" s="39" t="s">
        <v>1055</v>
      </c>
      <c r="R268" s="39" t="s">
        <v>140</v>
      </c>
      <c r="S268" s="39" t="s">
        <v>1056</v>
      </c>
      <c r="T268" s="44" t="s">
        <v>1057</v>
      </c>
    </row>
    <row r="269">
      <c r="A269" s="12">
        <v>266.0</v>
      </c>
      <c r="B269" s="39" t="s">
        <v>1062</v>
      </c>
      <c r="C269" s="39" t="s">
        <v>1050</v>
      </c>
      <c r="D269" s="39" t="s">
        <v>23</v>
      </c>
      <c r="E269" s="39">
        <v>4.4863787E7</v>
      </c>
      <c r="F269" s="39" t="s">
        <v>1059</v>
      </c>
      <c r="G269" s="39" t="s">
        <v>25</v>
      </c>
      <c r="H269" s="39" t="s">
        <v>26</v>
      </c>
      <c r="I269" s="39" t="s">
        <v>27</v>
      </c>
      <c r="J269" s="39" t="s">
        <v>1063</v>
      </c>
      <c r="K269" s="39" t="s">
        <v>1064</v>
      </c>
      <c r="L269" s="39" t="s">
        <v>26</v>
      </c>
      <c r="M269" s="39" t="s">
        <v>27</v>
      </c>
      <c r="N269" s="39" t="s">
        <v>1065</v>
      </c>
      <c r="O269" s="39" t="s">
        <v>1066</v>
      </c>
      <c r="P269" s="40"/>
      <c r="Q269" s="39" t="s">
        <v>1055</v>
      </c>
      <c r="R269" s="39" t="s">
        <v>40</v>
      </c>
      <c r="S269" s="39" t="s">
        <v>1067</v>
      </c>
      <c r="T269" s="44" t="s">
        <v>1057</v>
      </c>
    </row>
    <row r="270">
      <c r="A270" s="12">
        <v>267.0</v>
      </c>
      <c r="B270" s="39" t="s">
        <v>1068</v>
      </c>
      <c r="C270" s="39" t="s">
        <v>1050</v>
      </c>
      <c r="D270" s="39" t="s">
        <v>23</v>
      </c>
      <c r="E270" s="39">
        <v>4.4863787E7</v>
      </c>
      <c r="F270" s="39" t="s">
        <v>1059</v>
      </c>
      <c r="G270" s="39" t="s">
        <v>25</v>
      </c>
      <c r="H270" s="39" t="s">
        <v>26</v>
      </c>
      <c r="I270" s="39" t="s">
        <v>27</v>
      </c>
      <c r="J270" s="39" t="s">
        <v>1069</v>
      </c>
      <c r="K270" s="39" t="s">
        <v>1070</v>
      </c>
      <c r="L270" s="39" t="s">
        <v>26</v>
      </c>
      <c r="M270" s="39" t="s">
        <v>27</v>
      </c>
      <c r="N270" s="39" t="s">
        <v>1071</v>
      </c>
      <c r="O270" s="39" t="s">
        <v>1072</v>
      </c>
      <c r="P270" s="40"/>
      <c r="Q270" s="39" t="s">
        <v>1055</v>
      </c>
      <c r="R270" s="39" t="s">
        <v>40</v>
      </c>
      <c r="S270" s="39" t="s">
        <v>1073</v>
      </c>
      <c r="T270" s="44" t="s">
        <v>1057</v>
      </c>
    </row>
    <row r="271">
      <c r="A271" s="12">
        <v>268.0</v>
      </c>
      <c r="B271" s="39" t="s">
        <v>1074</v>
      </c>
      <c r="C271" s="39" t="s">
        <v>1050</v>
      </c>
      <c r="D271" s="39" t="s">
        <v>23</v>
      </c>
      <c r="E271" s="39">
        <v>4.4863787E7</v>
      </c>
      <c r="F271" s="39" t="s">
        <v>1059</v>
      </c>
      <c r="G271" s="39" t="s">
        <v>25</v>
      </c>
      <c r="H271" s="39" t="s">
        <v>26</v>
      </c>
      <c r="I271" s="39" t="s">
        <v>27</v>
      </c>
      <c r="J271" s="39" t="s">
        <v>1075</v>
      </c>
      <c r="K271" s="39" t="s">
        <v>1076</v>
      </c>
      <c r="L271" s="39" t="s">
        <v>26</v>
      </c>
      <c r="M271" s="39" t="s">
        <v>27</v>
      </c>
      <c r="N271" s="39" t="s">
        <v>1077</v>
      </c>
      <c r="O271" s="39" t="s">
        <v>1078</v>
      </c>
      <c r="P271" s="40"/>
      <c r="Q271" s="39" t="s">
        <v>1055</v>
      </c>
      <c r="R271" s="39" t="s">
        <v>40</v>
      </c>
      <c r="S271" s="39" t="s">
        <v>1079</v>
      </c>
      <c r="T271" s="44" t="s">
        <v>1057</v>
      </c>
    </row>
    <row r="272">
      <c r="A272" s="12">
        <v>269.0</v>
      </c>
      <c r="B272" s="39" t="s">
        <v>1080</v>
      </c>
      <c r="C272" s="39" t="s">
        <v>1050</v>
      </c>
      <c r="D272" s="39" t="s">
        <v>23</v>
      </c>
      <c r="E272" s="39">
        <v>4.4863787E7</v>
      </c>
      <c r="F272" s="39" t="s">
        <v>1059</v>
      </c>
      <c r="G272" s="39" t="s">
        <v>25</v>
      </c>
      <c r="H272" s="39" t="s">
        <v>26</v>
      </c>
      <c r="I272" s="39" t="s">
        <v>27</v>
      </c>
      <c r="J272" s="39" t="s">
        <v>1081</v>
      </c>
      <c r="K272" s="39" t="s">
        <v>1082</v>
      </c>
      <c r="L272" s="39" t="s">
        <v>26</v>
      </c>
      <c r="M272" s="39" t="s">
        <v>27</v>
      </c>
      <c r="N272" s="39" t="s">
        <v>1083</v>
      </c>
      <c r="O272" s="39" t="s">
        <v>1082</v>
      </c>
      <c r="P272" s="40"/>
      <c r="Q272" s="39" t="s">
        <v>1055</v>
      </c>
      <c r="R272" s="39" t="s">
        <v>40</v>
      </c>
      <c r="S272" s="39" t="s">
        <v>1084</v>
      </c>
      <c r="T272" s="44" t="s">
        <v>1057</v>
      </c>
    </row>
    <row r="273">
      <c r="A273" s="12">
        <v>270.0</v>
      </c>
      <c r="B273" s="39" t="s">
        <v>1085</v>
      </c>
      <c r="C273" s="39" t="s">
        <v>1050</v>
      </c>
      <c r="D273" s="39" t="s">
        <v>23</v>
      </c>
      <c r="E273" s="39">
        <v>4.4863787E7</v>
      </c>
      <c r="F273" s="39" t="s">
        <v>1059</v>
      </c>
      <c r="G273" s="39" t="s">
        <v>25</v>
      </c>
      <c r="H273" s="39" t="s">
        <v>26</v>
      </c>
      <c r="I273" s="39" t="s">
        <v>27</v>
      </c>
      <c r="J273" s="39" t="s">
        <v>1086</v>
      </c>
      <c r="K273" s="39" t="s">
        <v>1087</v>
      </c>
      <c r="L273" s="39" t="s">
        <v>26</v>
      </c>
      <c r="M273" s="39" t="s">
        <v>27</v>
      </c>
      <c r="N273" s="39" t="s">
        <v>1088</v>
      </c>
      <c r="O273" s="39" t="s">
        <v>1089</v>
      </c>
      <c r="P273" s="39" t="s">
        <v>1090</v>
      </c>
      <c r="Q273" s="39" t="s">
        <v>1055</v>
      </c>
      <c r="R273" s="39" t="s">
        <v>40</v>
      </c>
      <c r="S273" s="39" t="s">
        <v>1084</v>
      </c>
      <c r="T273" s="44" t="s">
        <v>1057</v>
      </c>
    </row>
    <row r="274">
      <c r="A274" s="12">
        <v>271.0</v>
      </c>
      <c r="B274" s="39" t="s">
        <v>1091</v>
      </c>
      <c r="C274" s="39" t="s">
        <v>1050</v>
      </c>
      <c r="D274" s="39" t="s">
        <v>23</v>
      </c>
      <c r="E274" s="39">
        <v>4.4863787E7</v>
      </c>
      <c r="F274" s="39" t="s">
        <v>1059</v>
      </c>
      <c r="G274" s="39" t="s">
        <v>25</v>
      </c>
      <c r="H274" s="39" t="s">
        <v>26</v>
      </c>
      <c r="I274" s="39" t="s">
        <v>27</v>
      </c>
      <c r="J274" s="39" t="s">
        <v>1092</v>
      </c>
      <c r="K274" s="39" t="s">
        <v>1093</v>
      </c>
      <c r="L274" s="39" t="s">
        <v>26</v>
      </c>
      <c r="M274" s="39" t="s">
        <v>27</v>
      </c>
      <c r="N274" s="39" t="s">
        <v>1094</v>
      </c>
      <c r="O274" s="39" t="s">
        <v>1095</v>
      </c>
      <c r="P274" s="40"/>
      <c r="Q274" s="39" t="s">
        <v>1055</v>
      </c>
      <c r="R274" s="39" t="s">
        <v>40</v>
      </c>
      <c r="S274" s="39" t="s">
        <v>1096</v>
      </c>
      <c r="T274" s="44" t="s">
        <v>1057</v>
      </c>
    </row>
    <row r="275">
      <c r="A275" s="12">
        <v>272.0</v>
      </c>
      <c r="B275" s="39" t="s">
        <v>1097</v>
      </c>
      <c r="C275" s="39" t="s">
        <v>1050</v>
      </c>
      <c r="D275" s="39" t="s">
        <v>23</v>
      </c>
      <c r="E275" s="39">
        <v>4.4863787E7</v>
      </c>
      <c r="F275" s="39" t="s">
        <v>1059</v>
      </c>
      <c r="G275" s="39" t="s">
        <v>25</v>
      </c>
      <c r="H275" s="39" t="s">
        <v>26</v>
      </c>
      <c r="I275" s="39" t="s">
        <v>27</v>
      </c>
      <c r="J275" s="39" t="s">
        <v>1098</v>
      </c>
      <c r="K275" s="39" t="s">
        <v>1099</v>
      </c>
      <c r="L275" s="39" t="s">
        <v>26</v>
      </c>
      <c r="M275" s="39" t="s">
        <v>27</v>
      </c>
      <c r="N275" s="39" t="s">
        <v>1100</v>
      </c>
      <c r="O275" s="39" t="s">
        <v>1101</v>
      </c>
      <c r="P275" s="39" t="s">
        <v>1090</v>
      </c>
      <c r="Q275" s="39" t="s">
        <v>1055</v>
      </c>
      <c r="R275" s="39" t="s">
        <v>40</v>
      </c>
      <c r="S275" s="39" t="s">
        <v>1102</v>
      </c>
      <c r="T275" s="44" t="s">
        <v>1057</v>
      </c>
    </row>
    <row r="276">
      <c r="A276" s="12">
        <v>273.0</v>
      </c>
      <c r="B276" s="39" t="s">
        <v>1103</v>
      </c>
      <c r="C276" s="39" t="s">
        <v>1050</v>
      </c>
      <c r="D276" s="39" t="s">
        <v>23</v>
      </c>
      <c r="E276" s="39">
        <v>4.4863787E7</v>
      </c>
      <c r="F276" s="39" t="s">
        <v>1059</v>
      </c>
      <c r="G276" s="39" t="s">
        <v>25</v>
      </c>
      <c r="H276" s="39" t="s">
        <v>26</v>
      </c>
      <c r="I276" s="39" t="s">
        <v>27</v>
      </c>
      <c r="J276" s="39" t="s">
        <v>1104</v>
      </c>
      <c r="K276" s="39" t="s">
        <v>1105</v>
      </c>
      <c r="L276" s="39" t="s">
        <v>26</v>
      </c>
      <c r="M276" s="39" t="s">
        <v>27</v>
      </c>
      <c r="N276" s="39" t="s">
        <v>1106</v>
      </c>
      <c r="O276" s="39" t="s">
        <v>1105</v>
      </c>
      <c r="P276" s="40"/>
      <c r="Q276" s="39" t="s">
        <v>1055</v>
      </c>
      <c r="R276" s="39" t="s">
        <v>40</v>
      </c>
      <c r="S276" s="39" t="s">
        <v>1107</v>
      </c>
      <c r="T276" s="44" t="s">
        <v>1057</v>
      </c>
    </row>
    <row r="277">
      <c r="A277" s="12">
        <v>274.0</v>
      </c>
      <c r="B277" s="39" t="s">
        <v>1108</v>
      </c>
      <c r="C277" s="39" t="s">
        <v>1050</v>
      </c>
      <c r="D277" s="39" t="s">
        <v>23</v>
      </c>
      <c r="E277" s="39">
        <v>4.4863787E7</v>
      </c>
      <c r="F277" s="39" t="s">
        <v>1059</v>
      </c>
      <c r="G277" s="39" t="s">
        <v>25</v>
      </c>
      <c r="H277" s="39" t="s">
        <v>26</v>
      </c>
      <c r="I277" s="39" t="s">
        <v>27</v>
      </c>
      <c r="J277" s="39" t="s">
        <v>1109</v>
      </c>
      <c r="K277" s="39" t="s">
        <v>1110</v>
      </c>
      <c r="L277" s="39" t="s">
        <v>26</v>
      </c>
      <c r="M277" s="39" t="s">
        <v>27</v>
      </c>
      <c r="N277" s="39" t="s">
        <v>1111</v>
      </c>
      <c r="O277" s="39" t="s">
        <v>1112</v>
      </c>
      <c r="P277" s="40"/>
      <c r="Q277" s="39" t="s">
        <v>1055</v>
      </c>
      <c r="R277" s="39" t="s">
        <v>40</v>
      </c>
      <c r="S277" s="39" t="s">
        <v>1113</v>
      </c>
      <c r="T277" s="44" t="s">
        <v>1057</v>
      </c>
    </row>
    <row r="278">
      <c r="A278" s="12">
        <v>275.0</v>
      </c>
      <c r="B278" s="39" t="s">
        <v>1114</v>
      </c>
      <c r="C278" s="39" t="s">
        <v>1050</v>
      </c>
      <c r="D278" s="39" t="s">
        <v>23</v>
      </c>
      <c r="E278" s="39">
        <v>4.4863787E7</v>
      </c>
      <c r="F278" s="39" t="s">
        <v>1059</v>
      </c>
      <c r="G278" s="39" t="s">
        <v>25</v>
      </c>
      <c r="H278" s="39" t="s">
        <v>26</v>
      </c>
      <c r="I278" s="39" t="s">
        <v>27</v>
      </c>
      <c r="J278" s="39" t="s">
        <v>1115</v>
      </c>
      <c r="K278" s="39" t="s">
        <v>1116</v>
      </c>
      <c r="L278" s="39" t="s">
        <v>26</v>
      </c>
      <c r="M278" s="39" t="s">
        <v>27</v>
      </c>
      <c r="N278" s="39" t="s">
        <v>1117</v>
      </c>
      <c r="O278" s="39" t="s">
        <v>1118</v>
      </c>
      <c r="P278" s="40"/>
      <c r="Q278" s="39" t="s">
        <v>1055</v>
      </c>
      <c r="R278" s="39" t="s">
        <v>40</v>
      </c>
      <c r="S278" s="39" t="s">
        <v>1119</v>
      </c>
      <c r="T278" s="44" t="s">
        <v>1057</v>
      </c>
    </row>
    <row r="279">
      <c r="A279" s="12">
        <v>276.0</v>
      </c>
      <c r="B279" s="39" t="s">
        <v>1120</v>
      </c>
      <c r="C279" s="39" t="s">
        <v>1050</v>
      </c>
      <c r="D279" s="39" t="s">
        <v>23</v>
      </c>
      <c r="E279" s="39">
        <v>4.4863787E7</v>
      </c>
      <c r="F279" s="39" t="s">
        <v>1059</v>
      </c>
      <c r="G279" s="39" t="s">
        <v>25</v>
      </c>
      <c r="H279" s="39" t="s">
        <v>26</v>
      </c>
      <c r="I279" s="39" t="s">
        <v>27</v>
      </c>
      <c r="J279" s="39" t="s">
        <v>1121</v>
      </c>
      <c r="K279" s="39" t="s">
        <v>1122</v>
      </c>
      <c r="L279" s="39" t="s">
        <v>26</v>
      </c>
      <c r="M279" s="39" t="s">
        <v>27</v>
      </c>
      <c r="N279" s="39" t="s">
        <v>1123</v>
      </c>
      <c r="O279" s="39" t="s">
        <v>1124</v>
      </c>
      <c r="P279" s="39" t="s">
        <v>1061</v>
      </c>
      <c r="Q279" s="39" t="s">
        <v>1055</v>
      </c>
      <c r="R279" s="39" t="s">
        <v>40</v>
      </c>
      <c r="S279" s="39" t="s">
        <v>1125</v>
      </c>
      <c r="T279" s="44" t="s">
        <v>1057</v>
      </c>
    </row>
    <row r="280">
      <c r="A280" s="12">
        <v>277.0</v>
      </c>
      <c r="B280" s="39" t="s">
        <v>1126</v>
      </c>
      <c r="C280" s="39" t="s">
        <v>1050</v>
      </c>
      <c r="D280" s="39" t="s">
        <v>23</v>
      </c>
      <c r="E280" s="39">
        <v>4.4863787E7</v>
      </c>
      <c r="F280" s="39" t="s">
        <v>1059</v>
      </c>
      <c r="G280" s="39" t="s">
        <v>25</v>
      </c>
      <c r="H280" s="39" t="s">
        <v>26</v>
      </c>
      <c r="I280" s="39" t="s">
        <v>27</v>
      </c>
      <c r="J280" s="39" t="s">
        <v>1127</v>
      </c>
      <c r="K280" s="39" t="s">
        <v>1008</v>
      </c>
      <c r="L280" s="39" t="s">
        <v>26</v>
      </c>
      <c r="M280" s="39" t="s">
        <v>27</v>
      </c>
      <c r="N280" s="39" t="s">
        <v>1128</v>
      </c>
      <c r="O280" s="39" t="s">
        <v>1129</v>
      </c>
      <c r="P280" s="39" t="s">
        <v>1130</v>
      </c>
      <c r="Q280" s="39" t="s">
        <v>1055</v>
      </c>
      <c r="R280" s="39" t="s">
        <v>40</v>
      </c>
      <c r="S280" s="39" t="s">
        <v>1131</v>
      </c>
      <c r="T280" s="44" t="s">
        <v>1057</v>
      </c>
    </row>
    <row r="281">
      <c r="A281" s="12">
        <v>278.0</v>
      </c>
      <c r="B281" s="39" t="s">
        <v>1132</v>
      </c>
      <c r="C281" s="39" t="s">
        <v>1050</v>
      </c>
      <c r="D281" s="39" t="s">
        <v>23</v>
      </c>
      <c r="E281" s="39">
        <v>4.4863787E7</v>
      </c>
      <c r="F281" s="39" t="s">
        <v>1059</v>
      </c>
      <c r="G281" s="39" t="s">
        <v>25</v>
      </c>
      <c r="H281" s="39" t="s">
        <v>26</v>
      </c>
      <c r="I281" s="39" t="s">
        <v>27</v>
      </c>
      <c r="J281" s="39" t="s">
        <v>1133</v>
      </c>
      <c r="K281" s="39" t="s">
        <v>1134</v>
      </c>
      <c r="L281" s="39" t="s">
        <v>26</v>
      </c>
      <c r="M281" s="39" t="s">
        <v>27</v>
      </c>
      <c r="N281" s="39" t="s">
        <v>1135</v>
      </c>
      <c r="O281" s="39" t="s">
        <v>1134</v>
      </c>
      <c r="P281" s="40"/>
      <c r="Q281" s="39" t="s">
        <v>1055</v>
      </c>
      <c r="R281" s="39" t="s">
        <v>40</v>
      </c>
      <c r="S281" s="39" t="s">
        <v>1136</v>
      </c>
      <c r="T281" s="44" t="s">
        <v>1057</v>
      </c>
    </row>
    <row r="282">
      <c r="A282" s="12">
        <v>279.0</v>
      </c>
      <c r="B282" s="39" t="s">
        <v>1137</v>
      </c>
      <c r="C282" s="39" t="s">
        <v>1050</v>
      </c>
      <c r="D282" s="39" t="s">
        <v>23</v>
      </c>
      <c r="E282" s="39">
        <v>4.4863787E7</v>
      </c>
      <c r="F282" s="39" t="s">
        <v>1059</v>
      </c>
      <c r="G282" s="39" t="s">
        <v>25</v>
      </c>
      <c r="H282" s="39" t="s">
        <v>26</v>
      </c>
      <c r="I282" s="39" t="s">
        <v>27</v>
      </c>
      <c r="J282" s="39" t="s">
        <v>1138</v>
      </c>
      <c r="K282" s="39" t="s">
        <v>1139</v>
      </c>
      <c r="L282" s="39" t="s">
        <v>26</v>
      </c>
      <c r="M282" s="39" t="s">
        <v>27</v>
      </c>
      <c r="N282" s="39" t="s">
        <v>1140</v>
      </c>
      <c r="O282" s="39" t="s">
        <v>1139</v>
      </c>
      <c r="P282" s="40"/>
      <c r="Q282" s="39" t="s">
        <v>1055</v>
      </c>
      <c r="R282" s="39" t="s">
        <v>40</v>
      </c>
      <c r="S282" s="39" t="s">
        <v>1141</v>
      </c>
      <c r="T282" s="44" t="s">
        <v>1057</v>
      </c>
    </row>
    <row r="283">
      <c r="A283" s="12">
        <v>280.0</v>
      </c>
      <c r="B283" s="39" t="s">
        <v>1142</v>
      </c>
      <c r="C283" s="39" t="s">
        <v>1050</v>
      </c>
      <c r="D283" s="39" t="s">
        <v>23</v>
      </c>
      <c r="E283" s="39">
        <v>4.4863787E7</v>
      </c>
      <c r="F283" s="39" t="s">
        <v>1059</v>
      </c>
      <c r="G283" s="39" t="s">
        <v>25</v>
      </c>
      <c r="H283" s="39" t="s">
        <v>26</v>
      </c>
      <c r="I283" s="39" t="s">
        <v>27</v>
      </c>
      <c r="J283" s="39" t="s">
        <v>1143</v>
      </c>
      <c r="K283" s="39" t="s">
        <v>1144</v>
      </c>
      <c r="L283" s="39" t="s">
        <v>26</v>
      </c>
      <c r="M283" s="39" t="s">
        <v>27</v>
      </c>
      <c r="N283" s="39" t="s">
        <v>1145</v>
      </c>
      <c r="O283" s="39" t="s">
        <v>1144</v>
      </c>
      <c r="P283" s="39" t="s">
        <v>1130</v>
      </c>
      <c r="Q283" s="39" t="s">
        <v>1055</v>
      </c>
      <c r="R283" s="39" t="s">
        <v>40</v>
      </c>
      <c r="S283" s="39" t="s">
        <v>1146</v>
      </c>
      <c r="T283" s="44" t="s">
        <v>1057</v>
      </c>
    </row>
    <row r="284">
      <c r="A284" s="12">
        <v>281.0</v>
      </c>
      <c r="B284" s="39" t="s">
        <v>1147</v>
      </c>
      <c r="C284" s="39" t="s">
        <v>1050</v>
      </c>
      <c r="D284" s="39" t="s">
        <v>1148</v>
      </c>
      <c r="E284" s="39">
        <v>4.4863787E7</v>
      </c>
      <c r="F284" s="39" t="s">
        <v>1149</v>
      </c>
      <c r="G284" s="39" t="s">
        <v>25</v>
      </c>
      <c r="H284" s="39" t="s">
        <v>26</v>
      </c>
      <c r="I284" s="39" t="s">
        <v>27</v>
      </c>
      <c r="J284" s="39" t="s">
        <v>1052</v>
      </c>
      <c r="K284" s="39" t="s">
        <v>1150</v>
      </c>
      <c r="L284" s="39" t="s">
        <v>26</v>
      </c>
      <c r="M284" s="39" t="s">
        <v>27</v>
      </c>
      <c r="N284" s="39" t="s">
        <v>1052</v>
      </c>
      <c r="O284" s="39" t="s">
        <v>1150</v>
      </c>
      <c r="P284" s="39" t="s">
        <v>1151</v>
      </c>
      <c r="Q284" s="39" t="s">
        <v>1152</v>
      </c>
      <c r="R284" s="39" t="s">
        <v>171</v>
      </c>
      <c r="S284" s="39" t="s">
        <v>1153</v>
      </c>
      <c r="T284" s="44" t="s">
        <v>1057</v>
      </c>
    </row>
    <row r="285">
      <c r="A285" s="12">
        <v>282.0</v>
      </c>
      <c r="B285" s="39" t="s">
        <v>1154</v>
      </c>
      <c r="C285" s="39" t="s">
        <v>1050</v>
      </c>
      <c r="D285" s="39" t="s">
        <v>71</v>
      </c>
      <c r="E285" s="39">
        <v>4.4863787E7</v>
      </c>
      <c r="F285" s="39" t="s">
        <v>1051</v>
      </c>
      <c r="G285" s="39" t="s">
        <v>25</v>
      </c>
      <c r="H285" s="39" t="s">
        <v>26</v>
      </c>
      <c r="I285" s="39" t="s">
        <v>27</v>
      </c>
      <c r="J285" s="39" t="s">
        <v>1063</v>
      </c>
      <c r="K285" s="39" t="s">
        <v>1064</v>
      </c>
      <c r="L285" s="39" t="s">
        <v>26</v>
      </c>
      <c r="M285" s="39" t="s">
        <v>27</v>
      </c>
      <c r="N285" s="39" t="s">
        <v>1065</v>
      </c>
      <c r="O285" s="39" t="s">
        <v>1064</v>
      </c>
      <c r="P285" s="39" t="s">
        <v>1155</v>
      </c>
      <c r="Q285" s="39" t="s">
        <v>1152</v>
      </c>
      <c r="R285" s="39" t="s">
        <v>81</v>
      </c>
      <c r="S285" s="39" t="s">
        <v>1067</v>
      </c>
      <c r="T285" s="44" t="s">
        <v>1057</v>
      </c>
    </row>
    <row r="286">
      <c r="A286" s="12">
        <v>283.0</v>
      </c>
      <c r="B286" s="39" t="s">
        <v>1156</v>
      </c>
      <c r="C286" s="39" t="s">
        <v>1050</v>
      </c>
      <c r="D286" s="39" t="s">
        <v>71</v>
      </c>
      <c r="E286" s="39">
        <v>4.4863787E7</v>
      </c>
      <c r="F286" s="39" t="s">
        <v>1051</v>
      </c>
      <c r="G286" s="39" t="s">
        <v>25</v>
      </c>
      <c r="H286" s="39" t="s">
        <v>26</v>
      </c>
      <c r="I286" s="39" t="s">
        <v>27</v>
      </c>
      <c r="J286" s="39" t="s">
        <v>1069</v>
      </c>
      <c r="K286" s="39" t="s">
        <v>1157</v>
      </c>
      <c r="L286" s="39" t="s">
        <v>26</v>
      </c>
      <c r="M286" s="39" t="s">
        <v>27</v>
      </c>
      <c r="N286" s="39" t="s">
        <v>1071</v>
      </c>
      <c r="O286" s="39" t="s">
        <v>1157</v>
      </c>
      <c r="P286" s="40"/>
      <c r="Q286" s="39" t="s">
        <v>1152</v>
      </c>
      <c r="R286" s="39" t="s">
        <v>81</v>
      </c>
      <c r="S286" s="39" t="s">
        <v>1073</v>
      </c>
      <c r="T286" s="44" t="s">
        <v>1057</v>
      </c>
    </row>
    <row r="287">
      <c r="A287" s="12">
        <v>284.0</v>
      </c>
      <c r="B287" s="39" t="s">
        <v>1158</v>
      </c>
      <c r="C287" s="39" t="s">
        <v>1050</v>
      </c>
      <c r="D287" s="39" t="s">
        <v>71</v>
      </c>
      <c r="E287" s="39">
        <v>4.4863787E7</v>
      </c>
      <c r="F287" s="39" t="s">
        <v>1051</v>
      </c>
      <c r="G287" s="39" t="s">
        <v>25</v>
      </c>
      <c r="H287" s="39" t="s">
        <v>26</v>
      </c>
      <c r="I287" s="39" t="s">
        <v>27</v>
      </c>
      <c r="J287" s="39" t="s">
        <v>1075</v>
      </c>
      <c r="K287" s="39" t="s">
        <v>1159</v>
      </c>
      <c r="L287" s="39" t="s">
        <v>26</v>
      </c>
      <c r="M287" s="39" t="s">
        <v>27</v>
      </c>
      <c r="N287" s="39" t="s">
        <v>1077</v>
      </c>
      <c r="O287" s="39" t="s">
        <v>1159</v>
      </c>
      <c r="P287" s="39" t="s">
        <v>1160</v>
      </c>
      <c r="Q287" s="39" t="s">
        <v>1152</v>
      </c>
      <c r="R287" s="39" t="s">
        <v>81</v>
      </c>
      <c r="S287" s="39" t="s">
        <v>1079</v>
      </c>
      <c r="T287" s="44" t="s">
        <v>1057</v>
      </c>
    </row>
    <row r="288">
      <c r="A288" s="12">
        <v>285.0</v>
      </c>
      <c r="B288" s="39" t="s">
        <v>1161</v>
      </c>
      <c r="C288" s="39" t="s">
        <v>1050</v>
      </c>
      <c r="D288" s="39" t="s">
        <v>71</v>
      </c>
      <c r="E288" s="39">
        <v>4.4863787E7</v>
      </c>
      <c r="F288" s="39" t="s">
        <v>1051</v>
      </c>
      <c r="G288" s="39" t="s">
        <v>25</v>
      </c>
      <c r="H288" s="39" t="s">
        <v>26</v>
      </c>
      <c r="I288" s="39" t="s">
        <v>27</v>
      </c>
      <c r="J288" s="39" t="s">
        <v>1081</v>
      </c>
      <c r="K288" s="39" t="s">
        <v>1082</v>
      </c>
      <c r="L288" s="39" t="s">
        <v>26</v>
      </c>
      <c r="M288" s="39" t="s">
        <v>27</v>
      </c>
      <c r="N288" s="39" t="s">
        <v>1083</v>
      </c>
      <c r="O288" s="39" t="s">
        <v>1082</v>
      </c>
      <c r="P288" s="39" t="s">
        <v>1162</v>
      </c>
      <c r="Q288" s="39" t="s">
        <v>1152</v>
      </c>
      <c r="R288" s="39" t="s">
        <v>81</v>
      </c>
      <c r="S288" s="39" t="s">
        <v>1084</v>
      </c>
      <c r="T288" s="44" t="s">
        <v>1057</v>
      </c>
    </row>
    <row r="289">
      <c r="A289" s="12">
        <v>286.0</v>
      </c>
      <c r="B289" s="39" t="s">
        <v>1163</v>
      </c>
      <c r="C289" s="39" t="s">
        <v>1050</v>
      </c>
      <c r="D289" s="39" t="s">
        <v>71</v>
      </c>
      <c r="E289" s="39">
        <v>4.4863787E7</v>
      </c>
      <c r="F289" s="39" t="s">
        <v>1051</v>
      </c>
      <c r="G289" s="39" t="s">
        <v>25</v>
      </c>
      <c r="H289" s="39" t="s">
        <v>26</v>
      </c>
      <c r="I289" s="39" t="s">
        <v>27</v>
      </c>
      <c r="J289" s="39" t="s">
        <v>1086</v>
      </c>
      <c r="K289" s="39" t="s">
        <v>1164</v>
      </c>
      <c r="L289" s="39" t="s">
        <v>26</v>
      </c>
      <c r="M289" s="39" t="s">
        <v>27</v>
      </c>
      <c r="N289" s="39" t="s">
        <v>1088</v>
      </c>
      <c r="O289" s="39" t="s">
        <v>1164</v>
      </c>
      <c r="P289" s="39" t="s">
        <v>1165</v>
      </c>
      <c r="Q289" s="39" t="s">
        <v>1152</v>
      </c>
      <c r="R289" s="39" t="s">
        <v>81</v>
      </c>
      <c r="S289" s="39" t="s">
        <v>1166</v>
      </c>
      <c r="T289" s="44" t="s">
        <v>1057</v>
      </c>
    </row>
    <row r="290">
      <c r="A290" s="12">
        <v>287.0</v>
      </c>
      <c r="B290" s="39" t="s">
        <v>1167</v>
      </c>
      <c r="C290" s="39" t="s">
        <v>1050</v>
      </c>
      <c r="D290" s="39" t="s">
        <v>77</v>
      </c>
      <c r="E290" s="39">
        <v>4.4863787E7</v>
      </c>
      <c r="F290" s="39" t="s">
        <v>1051</v>
      </c>
      <c r="G290" s="39" t="s">
        <v>25</v>
      </c>
      <c r="H290" s="39" t="s">
        <v>26</v>
      </c>
      <c r="I290" s="39" t="s">
        <v>27</v>
      </c>
      <c r="J290" s="39" t="s">
        <v>1092</v>
      </c>
      <c r="K290" s="39" t="s">
        <v>1093</v>
      </c>
      <c r="L290" s="39" t="s">
        <v>26</v>
      </c>
      <c r="M290" s="39" t="s">
        <v>27</v>
      </c>
      <c r="N290" s="39" t="s">
        <v>1094</v>
      </c>
      <c r="O290" s="39" t="s">
        <v>1093</v>
      </c>
      <c r="P290" s="39" t="s">
        <v>1168</v>
      </c>
      <c r="Q290" s="39" t="s">
        <v>1152</v>
      </c>
      <c r="R290" s="39" t="s">
        <v>81</v>
      </c>
      <c r="S290" s="39" t="s">
        <v>1096</v>
      </c>
      <c r="T290" s="44" t="s">
        <v>1057</v>
      </c>
    </row>
    <row r="291">
      <c r="A291" s="12">
        <v>288.0</v>
      </c>
      <c r="B291" s="39" t="s">
        <v>1169</v>
      </c>
      <c r="C291" s="39" t="s">
        <v>1050</v>
      </c>
      <c r="D291" s="39" t="s">
        <v>71</v>
      </c>
      <c r="E291" s="39">
        <v>4.4863787E7</v>
      </c>
      <c r="F291" s="39" t="s">
        <v>1051</v>
      </c>
      <c r="G291" s="39" t="s">
        <v>25</v>
      </c>
      <c r="H291" s="39" t="s">
        <v>26</v>
      </c>
      <c r="I291" s="39" t="s">
        <v>27</v>
      </c>
      <c r="J291" s="39" t="s">
        <v>1098</v>
      </c>
      <c r="K291" s="39" t="s">
        <v>1099</v>
      </c>
      <c r="L291" s="39" t="s">
        <v>26</v>
      </c>
      <c r="M291" s="39" t="s">
        <v>27</v>
      </c>
      <c r="N291" s="39" t="s">
        <v>1100</v>
      </c>
      <c r="O291" s="39" t="s">
        <v>1099</v>
      </c>
      <c r="P291" s="40"/>
      <c r="Q291" s="39" t="s">
        <v>1152</v>
      </c>
      <c r="R291" s="39" t="s">
        <v>81</v>
      </c>
      <c r="S291" s="39" t="s">
        <v>1102</v>
      </c>
      <c r="T291" s="44" t="s">
        <v>1057</v>
      </c>
    </row>
    <row r="292">
      <c r="A292" s="12">
        <v>289.0</v>
      </c>
      <c r="B292" s="39" t="s">
        <v>1170</v>
      </c>
      <c r="C292" s="39" t="s">
        <v>1050</v>
      </c>
      <c r="D292" s="39" t="s">
        <v>71</v>
      </c>
      <c r="E292" s="39">
        <v>4.4863787E7</v>
      </c>
      <c r="F292" s="39" t="s">
        <v>1051</v>
      </c>
      <c r="G292" s="39" t="s">
        <v>25</v>
      </c>
      <c r="H292" s="39" t="s">
        <v>26</v>
      </c>
      <c r="I292" s="39" t="s">
        <v>27</v>
      </c>
      <c r="J292" s="39" t="s">
        <v>1104</v>
      </c>
      <c r="K292" s="39" t="s">
        <v>1105</v>
      </c>
      <c r="L292" s="39" t="s">
        <v>26</v>
      </c>
      <c r="M292" s="39" t="s">
        <v>27</v>
      </c>
      <c r="N292" s="39" t="s">
        <v>1106</v>
      </c>
      <c r="O292" s="39" t="s">
        <v>1105</v>
      </c>
      <c r="P292" s="39" t="s">
        <v>1171</v>
      </c>
      <c r="Q292" s="39" t="s">
        <v>1152</v>
      </c>
      <c r="R292" s="39" t="s">
        <v>81</v>
      </c>
      <c r="S292" s="39" t="s">
        <v>1107</v>
      </c>
      <c r="T292" s="44" t="s">
        <v>1057</v>
      </c>
    </row>
    <row r="293">
      <c r="A293" s="12">
        <v>290.0</v>
      </c>
      <c r="B293" s="39" t="s">
        <v>1172</v>
      </c>
      <c r="C293" s="39" t="s">
        <v>1050</v>
      </c>
      <c r="D293" s="39" t="s">
        <v>71</v>
      </c>
      <c r="E293" s="39">
        <v>4.4863787E7</v>
      </c>
      <c r="F293" s="39" t="s">
        <v>1051</v>
      </c>
      <c r="G293" s="39" t="s">
        <v>25</v>
      </c>
      <c r="H293" s="39" t="s">
        <v>26</v>
      </c>
      <c r="I293" s="39" t="s">
        <v>27</v>
      </c>
      <c r="J293" s="39" t="s">
        <v>1109</v>
      </c>
      <c r="K293" s="39" t="s">
        <v>1110</v>
      </c>
      <c r="L293" s="39" t="s">
        <v>26</v>
      </c>
      <c r="M293" s="39" t="s">
        <v>27</v>
      </c>
      <c r="N293" s="39" t="s">
        <v>1111</v>
      </c>
      <c r="O293" s="39" t="s">
        <v>1110</v>
      </c>
      <c r="P293" s="39" t="s">
        <v>1173</v>
      </c>
      <c r="Q293" s="39" t="s">
        <v>1152</v>
      </c>
      <c r="R293" s="39" t="s">
        <v>81</v>
      </c>
      <c r="S293" s="39" t="s">
        <v>1113</v>
      </c>
      <c r="T293" s="44" t="s">
        <v>1057</v>
      </c>
    </row>
    <row r="294">
      <c r="A294" s="12">
        <v>291.0</v>
      </c>
      <c r="B294" s="39" t="s">
        <v>1174</v>
      </c>
      <c r="C294" s="39" t="s">
        <v>1050</v>
      </c>
      <c r="D294" s="39" t="s">
        <v>71</v>
      </c>
      <c r="E294" s="39">
        <v>4.4863787E7</v>
      </c>
      <c r="F294" s="39" t="s">
        <v>1051</v>
      </c>
      <c r="G294" s="39" t="s">
        <v>25</v>
      </c>
      <c r="H294" s="39" t="s">
        <v>26</v>
      </c>
      <c r="I294" s="39" t="s">
        <v>27</v>
      </c>
      <c r="J294" s="39" t="s">
        <v>1115</v>
      </c>
      <c r="K294" s="39" t="s">
        <v>1175</v>
      </c>
      <c r="L294" s="39" t="s">
        <v>26</v>
      </c>
      <c r="M294" s="39" t="s">
        <v>27</v>
      </c>
      <c r="N294" s="39" t="s">
        <v>1117</v>
      </c>
      <c r="O294" s="39" t="s">
        <v>1175</v>
      </c>
      <c r="P294" s="39" t="s">
        <v>1176</v>
      </c>
      <c r="Q294" s="39" t="s">
        <v>1152</v>
      </c>
      <c r="R294" s="39" t="s">
        <v>81</v>
      </c>
      <c r="S294" s="39" t="s">
        <v>1119</v>
      </c>
      <c r="T294" s="44" t="s">
        <v>1057</v>
      </c>
    </row>
    <row r="295">
      <c r="A295" s="12">
        <v>292.0</v>
      </c>
      <c r="B295" s="39" t="s">
        <v>1177</v>
      </c>
      <c r="C295" s="39" t="s">
        <v>1050</v>
      </c>
      <c r="D295" s="39" t="s">
        <v>71</v>
      </c>
      <c r="E295" s="39">
        <v>4.4863787E7</v>
      </c>
      <c r="F295" s="39" t="s">
        <v>1051</v>
      </c>
      <c r="G295" s="39" t="s">
        <v>25</v>
      </c>
      <c r="H295" s="39" t="s">
        <v>26</v>
      </c>
      <c r="I295" s="39" t="s">
        <v>27</v>
      </c>
      <c r="J295" s="39" t="s">
        <v>1121</v>
      </c>
      <c r="K295" s="39" t="s">
        <v>1178</v>
      </c>
      <c r="L295" s="39" t="s">
        <v>26</v>
      </c>
      <c r="M295" s="39" t="s">
        <v>27</v>
      </c>
      <c r="N295" s="39" t="s">
        <v>1123</v>
      </c>
      <c r="O295" s="39" t="s">
        <v>1179</v>
      </c>
      <c r="P295" s="39" t="s">
        <v>1180</v>
      </c>
      <c r="Q295" s="39" t="s">
        <v>1152</v>
      </c>
      <c r="R295" s="39" t="s">
        <v>81</v>
      </c>
      <c r="S295" s="39" t="s">
        <v>1125</v>
      </c>
      <c r="T295" s="44" t="s">
        <v>1057</v>
      </c>
    </row>
    <row r="296">
      <c r="A296" s="12">
        <v>293.0</v>
      </c>
      <c r="B296" s="39" t="s">
        <v>1181</v>
      </c>
      <c r="C296" s="39" t="s">
        <v>1050</v>
      </c>
      <c r="D296" s="39" t="s">
        <v>71</v>
      </c>
      <c r="E296" s="39">
        <v>4.4863787E7</v>
      </c>
      <c r="F296" s="39" t="s">
        <v>1051</v>
      </c>
      <c r="G296" s="39" t="s">
        <v>25</v>
      </c>
      <c r="H296" s="39" t="s">
        <v>26</v>
      </c>
      <c r="I296" s="39" t="s">
        <v>27</v>
      </c>
      <c r="J296" s="39" t="s">
        <v>1127</v>
      </c>
      <c r="K296" s="39" t="s">
        <v>1182</v>
      </c>
      <c r="L296" s="39" t="s">
        <v>26</v>
      </c>
      <c r="M296" s="39" t="s">
        <v>27</v>
      </c>
      <c r="N296" s="39" t="s">
        <v>1128</v>
      </c>
      <c r="O296" s="39" t="s">
        <v>1183</v>
      </c>
      <c r="P296" s="39" t="s">
        <v>1184</v>
      </c>
      <c r="Q296" s="39" t="s">
        <v>1152</v>
      </c>
      <c r="R296" s="39" t="s">
        <v>81</v>
      </c>
      <c r="S296" s="39" t="s">
        <v>1131</v>
      </c>
      <c r="T296" s="44" t="s">
        <v>1057</v>
      </c>
    </row>
    <row r="297">
      <c r="A297" s="12">
        <v>294.0</v>
      </c>
      <c r="B297" s="39" t="s">
        <v>1185</v>
      </c>
      <c r="C297" s="39" t="s">
        <v>1050</v>
      </c>
      <c r="D297" s="39" t="s">
        <v>71</v>
      </c>
      <c r="E297" s="39">
        <v>4.4863787E7</v>
      </c>
      <c r="F297" s="39" t="s">
        <v>1051</v>
      </c>
      <c r="G297" s="39" t="s">
        <v>25</v>
      </c>
      <c r="H297" s="39" t="s">
        <v>26</v>
      </c>
      <c r="I297" s="39" t="s">
        <v>27</v>
      </c>
      <c r="J297" s="39" t="s">
        <v>1133</v>
      </c>
      <c r="K297" s="39" t="s">
        <v>1186</v>
      </c>
      <c r="L297" s="39" t="s">
        <v>26</v>
      </c>
      <c r="M297" s="39" t="s">
        <v>27</v>
      </c>
      <c r="N297" s="39" t="s">
        <v>1135</v>
      </c>
      <c r="O297" s="39" t="s">
        <v>1186</v>
      </c>
      <c r="P297" s="39" t="s">
        <v>1187</v>
      </c>
      <c r="Q297" s="39" t="s">
        <v>1152</v>
      </c>
      <c r="R297" s="39" t="s">
        <v>81</v>
      </c>
      <c r="S297" s="39" t="s">
        <v>1136</v>
      </c>
      <c r="T297" s="44" t="s">
        <v>1057</v>
      </c>
    </row>
    <row r="298">
      <c r="A298" s="12">
        <v>295.0</v>
      </c>
      <c r="B298" s="39" t="s">
        <v>1188</v>
      </c>
      <c r="C298" s="39" t="s">
        <v>1050</v>
      </c>
      <c r="D298" s="39" t="s">
        <v>71</v>
      </c>
      <c r="E298" s="39">
        <v>4.4863787E7</v>
      </c>
      <c r="F298" s="39" t="s">
        <v>1051</v>
      </c>
      <c r="G298" s="39" t="s">
        <v>25</v>
      </c>
      <c r="H298" s="39" t="s">
        <v>26</v>
      </c>
      <c r="I298" s="39" t="s">
        <v>27</v>
      </c>
      <c r="J298" s="39" t="s">
        <v>1138</v>
      </c>
      <c r="K298" s="39" t="s">
        <v>1139</v>
      </c>
      <c r="L298" s="39" t="s">
        <v>26</v>
      </c>
      <c r="M298" s="39" t="s">
        <v>27</v>
      </c>
      <c r="N298" s="39" t="s">
        <v>1140</v>
      </c>
      <c r="O298" s="39" t="s">
        <v>1189</v>
      </c>
      <c r="P298" s="39" t="s">
        <v>1190</v>
      </c>
      <c r="Q298" s="39" t="s">
        <v>1152</v>
      </c>
      <c r="R298" s="39" t="s">
        <v>81</v>
      </c>
      <c r="S298" s="39" t="s">
        <v>1141</v>
      </c>
      <c r="T298" s="44" t="s">
        <v>1057</v>
      </c>
    </row>
    <row r="299">
      <c r="A299" s="12">
        <v>296.0</v>
      </c>
      <c r="B299" s="39" t="s">
        <v>1191</v>
      </c>
      <c r="C299" s="39" t="s">
        <v>1050</v>
      </c>
      <c r="D299" s="39" t="s">
        <v>71</v>
      </c>
      <c r="E299" s="39">
        <v>4.4863787E7</v>
      </c>
      <c r="F299" s="39" t="s">
        <v>1051</v>
      </c>
      <c r="G299" s="39" t="s">
        <v>25</v>
      </c>
      <c r="H299" s="39" t="s">
        <v>26</v>
      </c>
      <c r="I299" s="39" t="s">
        <v>27</v>
      </c>
      <c r="J299" s="39" t="s">
        <v>1143</v>
      </c>
      <c r="K299" s="39" t="s">
        <v>1192</v>
      </c>
      <c r="L299" s="39" t="s">
        <v>26</v>
      </c>
      <c r="M299" s="39" t="s">
        <v>27</v>
      </c>
      <c r="N299" s="39" t="s">
        <v>1145</v>
      </c>
      <c r="O299" s="39" t="s">
        <v>1192</v>
      </c>
      <c r="P299" s="40"/>
      <c r="Q299" s="39" t="s">
        <v>1152</v>
      </c>
      <c r="R299" s="39" t="s">
        <v>81</v>
      </c>
      <c r="S299" s="39" t="s">
        <v>1146</v>
      </c>
      <c r="T299" s="44" t="s">
        <v>1057</v>
      </c>
    </row>
    <row r="300">
      <c r="A300" s="12">
        <v>297.0</v>
      </c>
      <c r="B300" s="39" t="s">
        <v>1193</v>
      </c>
      <c r="C300" s="39" t="s">
        <v>1050</v>
      </c>
      <c r="D300" s="39" t="s">
        <v>122</v>
      </c>
      <c r="E300" s="39">
        <v>4.3847256E7</v>
      </c>
      <c r="F300" s="39" t="s">
        <v>1194</v>
      </c>
      <c r="G300" s="39" t="s">
        <v>25</v>
      </c>
      <c r="H300" s="39" t="s">
        <v>26</v>
      </c>
      <c r="I300" s="39" t="s">
        <v>27</v>
      </c>
      <c r="J300" s="39" t="s">
        <v>1052</v>
      </c>
      <c r="K300" s="39" t="s">
        <v>1195</v>
      </c>
      <c r="L300" s="39" t="s">
        <v>26</v>
      </c>
      <c r="M300" s="39" t="s">
        <v>27</v>
      </c>
      <c r="N300" s="39" t="s">
        <v>1052</v>
      </c>
      <c r="O300" s="39" t="s">
        <v>1195</v>
      </c>
      <c r="P300" s="39" t="s">
        <v>1196</v>
      </c>
      <c r="Q300" s="39" t="s">
        <v>1152</v>
      </c>
      <c r="R300" s="39" t="s">
        <v>171</v>
      </c>
      <c r="S300" s="39" t="s">
        <v>1153</v>
      </c>
      <c r="T300" s="44" t="s">
        <v>1057</v>
      </c>
    </row>
    <row r="301">
      <c r="A301" s="12">
        <v>298.0</v>
      </c>
      <c r="B301" s="39" t="s">
        <v>1197</v>
      </c>
      <c r="C301" s="39" t="s">
        <v>1050</v>
      </c>
      <c r="D301" s="39" t="s">
        <v>128</v>
      </c>
      <c r="E301" s="39">
        <v>5530151.0</v>
      </c>
      <c r="F301" s="39" t="s">
        <v>1198</v>
      </c>
      <c r="G301" s="39" t="s">
        <v>25</v>
      </c>
      <c r="H301" s="39" t="s">
        <v>26</v>
      </c>
      <c r="I301" s="39" t="s">
        <v>27</v>
      </c>
      <c r="J301" s="39" t="s">
        <v>1052</v>
      </c>
      <c r="K301" s="39" t="s">
        <v>1199</v>
      </c>
      <c r="L301" s="39" t="s">
        <v>26</v>
      </c>
      <c r="M301" s="39" t="s">
        <v>27</v>
      </c>
      <c r="N301" s="39" t="s">
        <v>1052</v>
      </c>
      <c r="O301" s="39" t="s">
        <v>1199</v>
      </c>
      <c r="P301" s="39" t="s">
        <v>1200</v>
      </c>
      <c r="Q301" s="39" t="s">
        <v>1201</v>
      </c>
      <c r="R301" s="39" t="s">
        <v>171</v>
      </c>
      <c r="S301" s="39" t="s">
        <v>1153</v>
      </c>
      <c r="T301" s="44" t="s">
        <v>1057</v>
      </c>
    </row>
    <row r="302">
      <c r="A302" s="12">
        <v>299.0</v>
      </c>
      <c r="B302" s="62" t="s">
        <v>1202</v>
      </c>
      <c r="C302" s="62" t="s">
        <v>1203</v>
      </c>
      <c r="D302" s="62" t="s">
        <v>23</v>
      </c>
      <c r="E302" s="62">
        <v>4412478.0</v>
      </c>
      <c r="F302" s="62" t="s">
        <v>1198</v>
      </c>
      <c r="G302" s="62" t="s">
        <v>25</v>
      </c>
      <c r="H302" s="62" t="s">
        <v>26</v>
      </c>
      <c r="I302" s="62" t="s">
        <v>27</v>
      </c>
      <c r="J302" s="62" t="s">
        <v>1204</v>
      </c>
      <c r="K302" s="62" t="s">
        <v>1205</v>
      </c>
      <c r="L302" s="62" t="s">
        <v>26</v>
      </c>
      <c r="M302" s="62" t="s">
        <v>27</v>
      </c>
      <c r="N302" s="62" t="s">
        <v>1204</v>
      </c>
      <c r="O302" s="62" t="s">
        <v>1206</v>
      </c>
      <c r="P302" s="63" t="str">
        <f>+38(095)624-18-49</f>
        <v>#ERROR!</v>
      </c>
      <c r="Q302" s="62" t="s">
        <v>1207</v>
      </c>
      <c r="R302" s="62" t="s">
        <v>140</v>
      </c>
      <c r="S302" s="62" t="s">
        <v>1208</v>
      </c>
      <c r="T302" s="64"/>
    </row>
    <row r="303">
      <c r="A303" s="12">
        <v>300.0</v>
      </c>
      <c r="B303" s="62" t="s">
        <v>1209</v>
      </c>
      <c r="C303" s="62" t="s">
        <v>1203</v>
      </c>
      <c r="D303" s="62" t="s">
        <v>23</v>
      </c>
      <c r="E303" s="62">
        <v>4412478.0</v>
      </c>
      <c r="F303" s="62" t="s">
        <v>1198</v>
      </c>
      <c r="G303" s="62" t="s">
        <v>25</v>
      </c>
      <c r="H303" s="62" t="s">
        <v>26</v>
      </c>
      <c r="I303" s="62" t="s">
        <v>27</v>
      </c>
      <c r="J303" s="62" t="s">
        <v>1204</v>
      </c>
      <c r="K303" s="62" t="s">
        <v>1205</v>
      </c>
      <c r="L303" s="62" t="s">
        <v>26</v>
      </c>
      <c r="M303" s="62" t="s">
        <v>27</v>
      </c>
      <c r="N303" s="62" t="s">
        <v>1210</v>
      </c>
      <c r="O303" s="62" t="s">
        <v>1211</v>
      </c>
      <c r="P303" s="63" t="str">
        <f>+38(095)624-18-49</f>
        <v>#ERROR!</v>
      </c>
      <c r="Q303" s="62" t="s">
        <v>1207</v>
      </c>
      <c r="R303" s="62" t="s">
        <v>40</v>
      </c>
      <c r="S303" s="62" t="s">
        <v>1212</v>
      </c>
      <c r="T303" s="64"/>
    </row>
    <row r="304">
      <c r="A304" s="12">
        <v>301.0</v>
      </c>
      <c r="B304" s="62" t="s">
        <v>1213</v>
      </c>
      <c r="C304" s="62" t="s">
        <v>1203</v>
      </c>
      <c r="D304" s="62" t="s">
        <v>23</v>
      </c>
      <c r="E304" s="62">
        <v>4412478.0</v>
      </c>
      <c r="F304" s="62" t="s">
        <v>1198</v>
      </c>
      <c r="G304" s="62" t="s">
        <v>25</v>
      </c>
      <c r="H304" s="62" t="s">
        <v>26</v>
      </c>
      <c r="I304" s="62" t="s">
        <v>27</v>
      </c>
      <c r="J304" s="62" t="s">
        <v>1204</v>
      </c>
      <c r="K304" s="62" t="s">
        <v>1205</v>
      </c>
      <c r="L304" s="62" t="s">
        <v>26</v>
      </c>
      <c r="M304" s="62" t="s">
        <v>27</v>
      </c>
      <c r="N304" s="62" t="s">
        <v>1214</v>
      </c>
      <c r="O304" s="62" t="s">
        <v>1215</v>
      </c>
      <c r="P304" s="63" t="str">
        <f>+38(095)624-18-49</f>
        <v>#ERROR!</v>
      </c>
      <c r="Q304" s="62" t="s">
        <v>1207</v>
      </c>
      <c r="R304" s="62" t="s">
        <v>40</v>
      </c>
      <c r="S304" s="62" t="s">
        <v>1216</v>
      </c>
      <c r="T304" s="64"/>
    </row>
    <row r="305">
      <c r="A305" s="12">
        <v>302.0</v>
      </c>
      <c r="B305" s="62" t="s">
        <v>1217</v>
      </c>
      <c r="C305" s="62" t="s">
        <v>1203</v>
      </c>
      <c r="D305" s="62" t="s">
        <v>23</v>
      </c>
      <c r="E305" s="62">
        <v>4412478.0</v>
      </c>
      <c r="F305" s="62" t="s">
        <v>1198</v>
      </c>
      <c r="G305" s="62" t="s">
        <v>25</v>
      </c>
      <c r="H305" s="62" t="s">
        <v>26</v>
      </c>
      <c r="I305" s="62" t="s">
        <v>27</v>
      </c>
      <c r="J305" s="62" t="s">
        <v>1204</v>
      </c>
      <c r="K305" s="62" t="s">
        <v>1205</v>
      </c>
      <c r="L305" s="62" t="s">
        <v>26</v>
      </c>
      <c r="M305" s="62" t="s">
        <v>27</v>
      </c>
      <c r="N305" s="62" t="s">
        <v>685</v>
      </c>
      <c r="O305" s="62" t="s">
        <v>1218</v>
      </c>
      <c r="P305" s="63" t="str">
        <f>+38(095)624-18-49</f>
        <v>#ERROR!</v>
      </c>
      <c r="Q305" s="62" t="s">
        <v>1207</v>
      </c>
      <c r="R305" s="62" t="s">
        <v>40</v>
      </c>
      <c r="S305" s="62" t="s">
        <v>1219</v>
      </c>
      <c r="T305" s="64"/>
    </row>
    <row r="306">
      <c r="A306" s="12">
        <v>303.0</v>
      </c>
      <c r="B306" s="62" t="s">
        <v>1220</v>
      </c>
      <c r="C306" s="62" t="s">
        <v>1203</v>
      </c>
      <c r="D306" s="62" t="s">
        <v>23</v>
      </c>
      <c r="E306" s="62">
        <v>4412478.0</v>
      </c>
      <c r="F306" s="62" t="s">
        <v>1198</v>
      </c>
      <c r="G306" s="62" t="s">
        <v>25</v>
      </c>
      <c r="H306" s="62" t="s">
        <v>26</v>
      </c>
      <c r="I306" s="62" t="s">
        <v>27</v>
      </c>
      <c r="J306" s="62" t="s">
        <v>1204</v>
      </c>
      <c r="K306" s="62" t="s">
        <v>1205</v>
      </c>
      <c r="L306" s="62" t="s">
        <v>26</v>
      </c>
      <c r="M306" s="62" t="s">
        <v>27</v>
      </c>
      <c r="N306" s="62" t="s">
        <v>1221</v>
      </c>
      <c r="O306" s="62" t="s">
        <v>1222</v>
      </c>
      <c r="P306" s="63" t="str">
        <f>+38(095)624-18-49</f>
        <v>#ERROR!</v>
      </c>
      <c r="Q306" s="62" t="s">
        <v>1207</v>
      </c>
      <c r="R306" s="62" t="s">
        <v>40</v>
      </c>
      <c r="S306" s="62" t="s">
        <v>1223</v>
      </c>
      <c r="T306" s="64"/>
    </row>
    <row r="307">
      <c r="A307" s="12">
        <v>304.0</v>
      </c>
      <c r="B307" s="62" t="s">
        <v>1224</v>
      </c>
      <c r="C307" s="62" t="s">
        <v>1203</v>
      </c>
      <c r="D307" s="62" t="s">
        <v>23</v>
      </c>
      <c r="E307" s="62">
        <v>4412478.0</v>
      </c>
      <c r="F307" s="62" t="s">
        <v>1198</v>
      </c>
      <c r="G307" s="62" t="s">
        <v>25</v>
      </c>
      <c r="H307" s="62" t="s">
        <v>26</v>
      </c>
      <c r="I307" s="62" t="s">
        <v>27</v>
      </c>
      <c r="J307" s="62" t="s">
        <v>1204</v>
      </c>
      <c r="K307" s="62" t="s">
        <v>1205</v>
      </c>
      <c r="L307" s="62" t="s">
        <v>26</v>
      </c>
      <c r="M307" s="62" t="s">
        <v>27</v>
      </c>
      <c r="N307" s="62" t="s">
        <v>1225</v>
      </c>
      <c r="O307" s="62" t="s">
        <v>1226</v>
      </c>
      <c r="P307" s="63" t="str">
        <f>+38(095)624-18-49</f>
        <v>#ERROR!</v>
      </c>
      <c r="Q307" s="62" t="s">
        <v>1207</v>
      </c>
      <c r="R307" s="62" t="s">
        <v>40</v>
      </c>
      <c r="S307" s="62" t="s">
        <v>1227</v>
      </c>
      <c r="T307" s="64"/>
    </row>
    <row r="308">
      <c r="A308" s="12">
        <v>305.0</v>
      </c>
      <c r="B308" s="62" t="s">
        <v>1228</v>
      </c>
      <c r="C308" s="62" t="s">
        <v>1203</v>
      </c>
      <c r="D308" s="62" t="s">
        <v>23</v>
      </c>
      <c r="E308" s="62">
        <v>4412478.0</v>
      </c>
      <c r="F308" s="62" t="s">
        <v>1198</v>
      </c>
      <c r="G308" s="62" t="s">
        <v>25</v>
      </c>
      <c r="H308" s="62" t="s">
        <v>26</v>
      </c>
      <c r="I308" s="62" t="s">
        <v>27</v>
      </c>
      <c r="J308" s="62" t="s">
        <v>1204</v>
      </c>
      <c r="K308" s="62" t="s">
        <v>1205</v>
      </c>
      <c r="L308" s="62" t="s">
        <v>26</v>
      </c>
      <c r="M308" s="62" t="s">
        <v>27</v>
      </c>
      <c r="N308" s="62" t="s">
        <v>1229</v>
      </c>
      <c r="O308" s="62" t="s">
        <v>1230</v>
      </c>
      <c r="P308" s="63" t="str">
        <f>+38(095)624-18-49</f>
        <v>#ERROR!</v>
      </c>
      <c r="Q308" s="62" t="s">
        <v>1207</v>
      </c>
      <c r="R308" s="62" t="s">
        <v>40</v>
      </c>
      <c r="S308" s="62" t="s">
        <v>1231</v>
      </c>
      <c r="T308" s="64"/>
    </row>
    <row r="309">
      <c r="A309" s="12">
        <v>306.0</v>
      </c>
      <c r="B309" s="62" t="s">
        <v>1232</v>
      </c>
      <c r="C309" s="62" t="s">
        <v>1203</v>
      </c>
      <c r="D309" s="62" t="s">
        <v>23</v>
      </c>
      <c r="E309" s="62">
        <v>4412478.0</v>
      </c>
      <c r="F309" s="62" t="s">
        <v>1198</v>
      </c>
      <c r="G309" s="62" t="s">
        <v>25</v>
      </c>
      <c r="H309" s="62" t="s">
        <v>26</v>
      </c>
      <c r="I309" s="62" t="s">
        <v>27</v>
      </c>
      <c r="J309" s="62" t="s">
        <v>1204</v>
      </c>
      <c r="K309" s="62" t="s">
        <v>1205</v>
      </c>
      <c r="L309" s="62" t="s">
        <v>26</v>
      </c>
      <c r="M309" s="62" t="s">
        <v>27</v>
      </c>
      <c r="N309" s="62" t="s">
        <v>1233</v>
      </c>
      <c r="O309" s="62" t="s">
        <v>1234</v>
      </c>
      <c r="P309" s="63" t="str">
        <f>+38(095)624-18-49</f>
        <v>#ERROR!</v>
      </c>
      <c r="Q309" s="62" t="s">
        <v>1207</v>
      </c>
      <c r="R309" s="62" t="s">
        <v>40</v>
      </c>
      <c r="S309" s="62" t="s">
        <v>1235</v>
      </c>
      <c r="T309" s="64"/>
    </row>
    <row r="310">
      <c r="A310" s="12">
        <v>307.0</v>
      </c>
      <c r="B310" s="62" t="s">
        <v>1236</v>
      </c>
      <c r="C310" s="62" t="s">
        <v>1203</v>
      </c>
      <c r="D310" s="62" t="s">
        <v>71</v>
      </c>
      <c r="E310" s="62">
        <v>5534657.0</v>
      </c>
      <c r="F310" s="62" t="s">
        <v>1198</v>
      </c>
      <c r="G310" s="62" t="s">
        <v>25</v>
      </c>
      <c r="H310" s="62" t="s">
        <v>26</v>
      </c>
      <c r="I310" s="62" t="s">
        <v>27</v>
      </c>
      <c r="J310" s="62" t="s">
        <v>1204</v>
      </c>
      <c r="K310" s="62" t="s">
        <v>1205</v>
      </c>
      <c r="L310" s="62" t="s">
        <v>26</v>
      </c>
      <c r="M310" s="62" t="s">
        <v>27</v>
      </c>
      <c r="N310" s="62" t="s">
        <v>1204</v>
      </c>
      <c r="O310" s="62" t="s">
        <v>1237</v>
      </c>
      <c r="P310" s="63" t="str">
        <f>+38(098)8421524</f>
        <v>#ERROR!</v>
      </c>
      <c r="Q310" s="62" t="s">
        <v>1238</v>
      </c>
      <c r="R310" s="62" t="s">
        <v>171</v>
      </c>
      <c r="S310" s="62" t="s">
        <v>1208</v>
      </c>
      <c r="T310" s="64"/>
    </row>
    <row r="311">
      <c r="A311" s="12">
        <v>308.0</v>
      </c>
      <c r="B311" s="62" t="s">
        <v>1239</v>
      </c>
      <c r="C311" s="62" t="s">
        <v>1203</v>
      </c>
      <c r="D311" s="62" t="s">
        <v>77</v>
      </c>
      <c r="E311" s="62">
        <v>4412478.0</v>
      </c>
      <c r="F311" s="62" t="s">
        <v>1198</v>
      </c>
      <c r="G311" s="62" t="s">
        <v>25</v>
      </c>
      <c r="H311" s="62" t="s">
        <v>26</v>
      </c>
      <c r="I311" s="62" t="s">
        <v>27</v>
      </c>
      <c r="J311" s="62" t="s">
        <v>1204</v>
      </c>
      <c r="K311" s="62" t="s">
        <v>1205</v>
      </c>
      <c r="L311" s="62" t="s">
        <v>26</v>
      </c>
      <c r="M311" s="62" t="s">
        <v>27</v>
      </c>
      <c r="N311" s="62" t="s">
        <v>1210</v>
      </c>
      <c r="O311" s="62" t="s">
        <v>1240</v>
      </c>
      <c r="P311" s="63" t="str">
        <f>+38(097)9083105</f>
        <v>#ERROR!</v>
      </c>
      <c r="Q311" s="62" t="s">
        <v>1241</v>
      </c>
      <c r="R311" s="62" t="s">
        <v>81</v>
      </c>
      <c r="S311" s="62" t="s">
        <v>1212</v>
      </c>
      <c r="T311" s="64"/>
    </row>
    <row r="312">
      <c r="A312" s="12">
        <v>309.0</v>
      </c>
      <c r="B312" s="62" t="s">
        <v>1242</v>
      </c>
      <c r="C312" s="62" t="s">
        <v>1203</v>
      </c>
      <c r="D312" s="62" t="s">
        <v>77</v>
      </c>
      <c r="E312" s="62">
        <v>4412478.0</v>
      </c>
      <c r="F312" s="62" t="s">
        <v>1198</v>
      </c>
      <c r="G312" s="62" t="s">
        <v>25</v>
      </c>
      <c r="H312" s="62" t="s">
        <v>26</v>
      </c>
      <c r="I312" s="62" t="s">
        <v>27</v>
      </c>
      <c r="J312" s="62" t="s">
        <v>1204</v>
      </c>
      <c r="K312" s="62" t="s">
        <v>1205</v>
      </c>
      <c r="L312" s="62" t="s">
        <v>26</v>
      </c>
      <c r="M312" s="62" t="s">
        <v>26</v>
      </c>
      <c r="N312" s="62" t="s">
        <v>1214</v>
      </c>
      <c r="O312" s="62" t="s">
        <v>1243</v>
      </c>
      <c r="P312" s="63" t="str">
        <f>+38(066)2761687</f>
        <v>#ERROR!</v>
      </c>
      <c r="Q312" s="62" t="s">
        <v>1241</v>
      </c>
      <c r="R312" s="62" t="s">
        <v>81</v>
      </c>
      <c r="S312" s="62" t="s">
        <v>1216</v>
      </c>
      <c r="T312" s="64"/>
    </row>
    <row r="313">
      <c r="A313" s="12">
        <v>310.0</v>
      </c>
      <c r="B313" s="62" t="s">
        <v>1244</v>
      </c>
      <c r="C313" s="62" t="s">
        <v>1203</v>
      </c>
      <c r="D313" s="62" t="s">
        <v>77</v>
      </c>
      <c r="E313" s="62">
        <v>4412478.0</v>
      </c>
      <c r="F313" s="62" t="s">
        <v>1198</v>
      </c>
      <c r="G313" s="62" t="s">
        <v>25</v>
      </c>
      <c r="H313" s="62" t="s">
        <v>26</v>
      </c>
      <c r="I313" s="62" t="s">
        <v>27</v>
      </c>
      <c r="J313" s="62" t="s">
        <v>1204</v>
      </c>
      <c r="K313" s="62" t="s">
        <v>1205</v>
      </c>
      <c r="L313" s="62" t="s">
        <v>26</v>
      </c>
      <c r="M313" s="62" t="s">
        <v>27</v>
      </c>
      <c r="N313" s="62" t="s">
        <v>685</v>
      </c>
      <c r="O313" s="62" t="s">
        <v>1245</v>
      </c>
      <c r="P313" s="63" t="str">
        <f>+38(096)8783700</f>
        <v>#ERROR!</v>
      </c>
      <c r="Q313" s="62" t="s">
        <v>1241</v>
      </c>
      <c r="R313" s="62" t="s">
        <v>81</v>
      </c>
      <c r="S313" s="62" t="s">
        <v>1219</v>
      </c>
      <c r="T313" s="64"/>
    </row>
    <row r="314">
      <c r="A314" s="12">
        <v>311.0</v>
      </c>
      <c r="B314" s="62" t="s">
        <v>1246</v>
      </c>
      <c r="C314" s="62" t="s">
        <v>1203</v>
      </c>
      <c r="D314" s="62" t="s">
        <v>77</v>
      </c>
      <c r="E314" s="62">
        <v>4412478.0</v>
      </c>
      <c r="F314" s="62" t="s">
        <v>1198</v>
      </c>
      <c r="G314" s="62" t="s">
        <v>25</v>
      </c>
      <c r="H314" s="62" t="s">
        <v>26</v>
      </c>
      <c r="I314" s="62" t="s">
        <v>1247</v>
      </c>
      <c r="J314" s="62" t="s">
        <v>1204</v>
      </c>
      <c r="K314" s="62" t="s">
        <v>1205</v>
      </c>
      <c r="L314" s="62" t="s">
        <v>26</v>
      </c>
      <c r="M314" s="62" t="s">
        <v>27</v>
      </c>
      <c r="N314" s="62" t="s">
        <v>1233</v>
      </c>
      <c r="O314" s="62" t="s">
        <v>1248</v>
      </c>
      <c r="P314" s="63" t="str">
        <f>+38(063)6331458</f>
        <v>#ERROR!</v>
      </c>
      <c r="Q314" s="62" t="s">
        <v>1241</v>
      </c>
      <c r="R314" s="62" t="s">
        <v>81</v>
      </c>
      <c r="S314" s="62" t="s">
        <v>1235</v>
      </c>
      <c r="T314" s="64"/>
    </row>
    <row r="315">
      <c r="A315" s="12">
        <v>312.0</v>
      </c>
      <c r="B315" s="62" t="s">
        <v>1249</v>
      </c>
      <c r="C315" s="62" t="s">
        <v>1203</v>
      </c>
      <c r="D315" s="62" t="s">
        <v>77</v>
      </c>
      <c r="E315" s="62">
        <v>4412478.0</v>
      </c>
      <c r="F315" s="62" t="s">
        <v>1198</v>
      </c>
      <c r="G315" s="62" t="s">
        <v>25</v>
      </c>
      <c r="H315" s="62" t="s">
        <v>26</v>
      </c>
      <c r="I315" s="62" t="s">
        <v>27</v>
      </c>
      <c r="J315" s="62" t="s">
        <v>1204</v>
      </c>
      <c r="K315" s="62" t="s">
        <v>1205</v>
      </c>
      <c r="L315" s="62" t="s">
        <v>26</v>
      </c>
      <c r="M315" s="62" t="s">
        <v>27</v>
      </c>
      <c r="N315" s="62" t="s">
        <v>1225</v>
      </c>
      <c r="O315" s="62" t="s">
        <v>1226</v>
      </c>
      <c r="P315" s="63" t="str">
        <f>+38(066)4372866</f>
        <v>#ERROR!</v>
      </c>
      <c r="Q315" s="62" t="s">
        <v>1241</v>
      </c>
      <c r="R315" s="62" t="s">
        <v>81</v>
      </c>
      <c r="S315" s="62" t="s">
        <v>1227</v>
      </c>
      <c r="T315" s="64"/>
    </row>
    <row r="316">
      <c r="A316" s="12">
        <v>313.0</v>
      </c>
      <c r="B316" s="62" t="s">
        <v>1250</v>
      </c>
      <c r="C316" s="62" t="s">
        <v>1203</v>
      </c>
      <c r="D316" s="62" t="s">
        <v>77</v>
      </c>
      <c r="E316" s="62">
        <v>4412478.0</v>
      </c>
      <c r="F316" s="62" t="s">
        <v>1198</v>
      </c>
      <c r="G316" s="62" t="s">
        <v>25</v>
      </c>
      <c r="H316" s="62" t="s">
        <v>26</v>
      </c>
      <c r="I316" s="62" t="s">
        <v>27</v>
      </c>
      <c r="J316" s="62" t="s">
        <v>1204</v>
      </c>
      <c r="K316" s="62" t="s">
        <v>1205</v>
      </c>
      <c r="L316" s="62" t="s">
        <v>26</v>
      </c>
      <c r="M316" s="62" t="s">
        <v>27</v>
      </c>
      <c r="N316" s="62" t="s">
        <v>1229</v>
      </c>
      <c r="O316" s="62" t="s">
        <v>1251</v>
      </c>
      <c r="P316" s="63" t="str">
        <f>+38(073)3410036</f>
        <v>#ERROR!</v>
      </c>
      <c r="Q316" s="62" t="s">
        <v>1241</v>
      </c>
      <c r="R316" s="62" t="s">
        <v>81</v>
      </c>
      <c r="S316" s="62" t="s">
        <v>1231</v>
      </c>
      <c r="T316" s="64"/>
    </row>
    <row r="317">
      <c r="A317" s="12">
        <v>314.0</v>
      </c>
      <c r="B317" s="62" t="s">
        <v>1252</v>
      </c>
      <c r="C317" s="62" t="s">
        <v>1203</v>
      </c>
      <c r="D317" s="62" t="s">
        <v>77</v>
      </c>
      <c r="E317" s="62">
        <v>4412478.0</v>
      </c>
      <c r="F317" s="62" t="s">
        <v>1198</v>
      </c>
      <c r="G317" s="62" t="s">
        <v>25</v>
      </c>
      <c r="H317" s="62" t="s">
        <v>26</v>
      </c>
      <c r="I317" s="62" t="s">
        <v>27</v>
      </c>
      <c r="J317" s="62" t="s">
        <v>1204</v>
      </c>
      <c r="K317" s="62" t="s">
        <v>1205</v>
      </c>
      <c r="L317" s="62" t="s">
        <v>26</v>
      </c>
      <c r="M317" s="62" t="s">
        <v>27</v>
      </c>
      <c r="N317" s="62" t="s">
        <v>1253</v>
      </c>
      <c r="O317" s="62" t="s">
        <v>1254</v>
      </c>
      <c r="P317" s="62">
        <v>9.37480204E8</v>
      </c>
      <c r="Q317" s="62" t="s">
        <v>1241</v>
      </c>
      <c r="R317" s="62" t="s">
        <v>81</v>
      </c>
      <c r="S317" s="62" t="s">
        <v>1255</v>
      </c>
      <c r="T317" s="62"/>
    </row>
    <row r="318">
      <c r="A318" s="12">
        <v>317.0</v>
      </c>
      <c r="B318" s="48" t="s">
        <v>1256</v>
      </c>
      <c r="C318" s="48" t="s">
        <v>1257</v>
      </c>
      <c r="D318" s="48" t="s">
        <v>23</v>
      </c>
      <c r="E318" s="48">
        <v>4.2970993E7</v>
      </c>
      <c r="F318" s="48" t="s">
        <v>1258</v>
      </c>
      <c r="G318" s="48" t="s">
        <v>25</v>
      </c>
      <c r="H318" s="48" t="s">
        <v>26</v>
      </c>
      <c r="I318" s="48" t="s">
        <v>27</v>
      </c>
      <c r="J318" s="48" t="s">
        <v>1259</v>
      </c>
      <c r="K318" s="48" t="s">
        <v>1260</v>
      </c>
      <c r="L318" s="48" t="s">
        <v>26</v>
      </c>
      <c r="M318" s="48" t="s">
        <v>27</v>
      </c>
      <c r="N318" s="48" t="s">
        <v>1259</v>
      </c>
      <c r="O318" s="48" t="s">
        <v>1260</v>
      </c>
      <c r="P318" s="49" t="str">
        <f>+38(068)319-17-14</f>
        <v>#ERROR!</v>
      </c>
      <c r="Q318" s="48" t="s">
        <v>1261</v>
      </c>
      <c r="R318" s="48" t="s">
        <v>140</v>
      </c>
      <c r="S318" s="48" t="s">
        <v>1262</v>
      </c>
      <c r="T318" s="51">
        <v>476750.0</v>
      </c>
    </row>
    <row r="319">
      <c r="A319" s="12">
        <v>318.0</v>
      </c>
      <c r="B319" s="48" t="s">
        <v>1263</v>
      </c>
      <c r="C319" s="48" t="s">
        <v>1257</v>
      </c>
      <c r="D319" s="48" t="s">
        <v>23</v>
      </c>
      <c r="E319" s="48">
        <v>4.2970993E7</v>
      </c>
      <c r="F319" s="48" t="s">
        <v>1258</v>
      </c>
      <c r="G319" s="48" t="s">
        <v>25</v>
      </c>
      <c r="H319" s="48" t="s">
        <v>26</v>
      </c>
      <c r="I319" s="48" t="s">
        <v>27</v>
      </c>
      <c r="J319" s="48" t="s">
        <v>1259</v>
      </c>
      <c r="K319" s="48" t="s">
        <v>1260</v>
      </c>
      <c r="L319" s="48" t="s">
        <v>26</v>
      </c>
      <c r="M319" s="48" t="s">
        <v>27</v>
      </c>
      <c r="N319" s="48" t="s">
        <v>1264</v>
      </c>
      <c r="O319" s="48" t="s">
        <v>1265</v>
      </c>
      <c r="P319" s="49" t="str">
        <f>+38(068)319-17-14</f>
        <v>#ERROR!</v>
      </c>
      <c r="Q319" s="48" t="s">
        <v>1261</v>
      </c>
      <c r="R319" s="48" t="s">
        <v>40</v>
      </c>
      <c r="S319" s="48" t="s">
        <v>1266</v>
      </c>
      <c r="T319" s="51">
        <v>45764.0</v>
      </c>
    </row>
    <row r="320">
      <c r="A320" s="12">
        <v>319.0</v>
      </c>
      <c r="B320" s="48" t="s">
        <v>1267</v>
      </c>
      <c r="C320" s="48" t="s">
        <v>1257</v>
      </c>
      <c r="D320" s="48" t="s">
        <v>23</v>
      </c>
      <c r="E320" s="48">
        <v>4.2970993E7</v>
      </c>
      <c r="F320" s="48" t="s">
        <v>1258</v>
      </c>
      <c r="G320" s="48" t="s">
        <v>25</v>
      </c>
      <c r="H320" s="48" t="s">
        <v>26</v>
      </c>
      <c r="I320" s="48" t="s">
        <v>27</v>
      </c>
      <c r="J320" s="48" t="s">
        <v>1259</v>
      </c>
      <c r="K320" s="48" t="s">
        <v>1260</v>
      </c>
      <c r="L320" s="48" t="s">
        <v>26</v>
      </c>
      <c r="M320" s="48" t="s">
        <v>27</v>
      </c>
      <c r="N320" s="48" t="s">
        <v>1268</v>
      </c>
      <c r="O320" s="48" t="s">
        <v>1269</v>
      </c>
      <c r="P320" s="49" t="str">
        <f>+38(068)319-17-14</f>
        <v>#ERROR!</v>
      </c>
      <c r="Q320" s="48" t="s">
        <v>1261</v>
      </c>
      <c r="R320" s="48" t="s">
        <v>40</v>
      </c>
      <c r="S320" s="48" t="s">
        <v>1270</v>
      </c>
      <c r="T320" s="51">
        <v>45764.0</v>
      </c>
    </row>
    <row r="321">
      <c r="A321" s="12">
        <v>320.0</v>
      </c>
      <c r="B321" s="48" t="s">
        <v>1271</v>
      </c>
      <c r="C321" s="48" t="s">
        <v>1257</v>
      </c>
      <c r="D321" s="48" t="s">
        <v>23</v>
      </c>
      <c r="E321" s="48">
        <v>4.2970993E7</v>
      </c>
      <c r="F321" s="48" t="s">
        <v>1258</v>
      </c>
      <c r="G321" s="48" t="s">
        <v>25</v>
      </c>
      <c r="H321" s="48" t="s">
        <v>26</v>
      </c>
      <c r="I321" s="48" t="s">
        <v>27</v>
      </c>
      <c r="J321" s="48" t="s">
        <v>1259</v>
      </c>
      <c r="K321" s="48" t="s">
        <v>1260</v>
      </c>
      <c r="L321" s="48" t="s">
        <v>26</v>
      </c>
      <c r="M321" s="48" t="s">
        <v>27</v>
      </c>
      <c r="N321" s="48" t="s">
        <v>1272</v>
      </c>
      <c r="O321" s="48" t="s">
        <v>1273</v>
      </c>
      <c r="P321" s="49" t="str">
        <f>+38(068)319-17-14</f>
        <v>#ERROR!</v>
      </c>
      <c r="Q321" s="48" t="s">
        <v>1261</v>
      </c>
      <c r="R321" s="48" t="s">
        <v>40</v>
      </c>
      <c r="S321" s="48" t="s">
        <v>1274</v>
      </c>
      <c r="T321" s="51">
        <v>45764.0</v>
      </c>
    </row>
    <row r="322">
      <c r="A322" s="12">
        <v>321.0</v>
      </c>
      <c r="B322" s="48" t="s">
        <v>1275</v>
      </c>
      <c r="C322" s="48" t="s">
        <v>1257</v>
      </c>
      <c r="D322" s="48" t="s">
        <v>23</v>
      </c>
      <c r="E322" s="48">
        <v>4.2970993E7</v>
      </c>
      <c r="F322" s="48" t="s">
        <v>1258</v>
      </c>
      <c r="G322" s="48" t="s">
        <v>25</v>
      </c>
      <c r="H322" s="48" t="s">
        <v>26</v>
      </c>
      <c r="I322" s="48" t="s">
        <v>27</v>
      </c>
      <c r="J322" s="48" t="s">
        <v>1259</v>
      </c>
      <c r="K322" s="48" t="s">
        <v>1260</v>
      </c>
      <c r="L322" s="48" t="s">
        <v>26</v>
      </c>
      <c r="M322" s="48" t="s">
        <v>27</v>
      </c>
      <c r="N322" s="48" t="s">
        <v>1276</v>
      </c>
      <c r="O322" s="48" t="s">
        <v>1277</v>
      </c>
      <c r="P322" s="49" t="str">
        <f>+38(068)319-17-14</f>
        <v>#ERROR!</v>
      </c>
      <c r="Q322" s="48" t="s">
        <v>1261</v>
      </c>
      <c r="R322" s="48" t="s">
        <v>40</v>
      </c>
      <c r="S322" s="48" t="s">
        <v>1278</v>
      </c>
      <c r="T322" s="51">
        <v>45764.0</v>
      </c>
    </row>
    <row r="323">
      <c r="A323" s="12">
        <v>322.0</v>
      </c>
      <c r="B323" s="48" t="s">
        <v>1279</v>
      </c>
      <c r="C323" s="48" t="s">
        <v>1257</v>
      </c>
      <c r="D323" s="48" t="s">
        <v>23</v>
      </c>
      <c r="E323" s="48">
        <v>4.2970993E7</v>
      </c>
      <c r="F323" s="48" t="s">
        <v>1258</v>
      </c>
      <c r="G323" s="48" t="s">
        <v>1280</v>
      </c>
      <c r="H323" s="48" t="s">
        <v>26</v>
      </c>
      <c r="I323" s="48" t="s">
        <v>27</v>
      </c>
      <c r="J323" s="48" t="s">
        <v>1259</v>
      </c>
      <c r="K323" s="48" t="s">
        <v>1260</v>
      </c>
      <c r="L323" s="48" t="s">
        <v>26</v>
      </c>
      <c r="M323" s="48" t="s">
        <v>27</v>
      </c>
      <c r="N323" s="48" t="s">
        <v>1281</v>
      </c>
      <c r="O323" s="48" t="s">
        <v>1282</v>
      </c>
      <c r="P323" s="49" t="str">
        <f>+38(068)319-17-14</f>
        <v>#ERROR!</v>
      </c>
      <c r="Q323" s="48" t="s">
        <v>1261</v>
      </c>
      <c r="R323" s="48" t="s">
        <v>40</v>
      </c>
      <c r="S323" s="48" t="s">
        <v>1283</v>
      </c>
      <c r="T323" s="51">
        <v>45764.0</v>
      </c>
    </row>
    <row r="324">
      <c r="A324" s="12">
        <v>323.0</v>
      </c>
      <c r="B324" s="48" t="s">
        <v>1284</v>
      </c>
      <c r="C324" s="48" t="s">
        <v>1257</v>
      </c>
      <c r="D324" s="48" t="s">
        <v>23</v>
      </c>
      <c r="E324" s="48">
        <v>4.2970993E7</v>
      </c>
      <c r="F324" s="48" t="s">
        <v>1258</v>
      </c>
      <c r="G324" s="48" t="s">
        <v>25</v>
      </c>
      <c r="H324" s="48" t="s">
        <v>26</v>
      </c>
      <c r="I324" s="48" t="s">
        <v>27</v>
      </c>
      <c r="J324" s="48" t="s">
        <v>1259</v>
      </c>
      <c r="K324" s="48" t="s">
        <v>1260</v>
      </c>
      <c r="L324" s="48" t="s">
        <v>26</v>
      </c>
      <c r="M324" s="48" t="s">
        <v>27</v>
      </c>
      <c r="N324" s="48" t="s">
        <v>1285</v>
      </c>
      <c r="O324" s="48" t="s">
        <v>1286</v>
      </c>
      <c r="P324" s="49" t="str">
        <f>+38(068)319-17-14</f>
        <v>#ERROR!</v>
      </c>
      <c r="Q324" s="48" t="s">
        <v>1261</v>
      </c>
      <c r="R324" s="48" t="s">
        <v>40</v>
      </c>
      <c r="S324" s="48" t="s">
        <v>1287</v>
      </c>
      <c r="T324" s="51">
        <v>45764.0</v>
      </c>
    </row>
    <row r="325">
      <c r="A325" s="12">
        <v>324.0</v>
      </c>
      <c r="B325" s="48" t="s">
        <v>1288</v>
      </c>
      <c r="C325" s="48" t="s">
        <v>1257</v>
      </c>
      <c r="D325" s="48" t="s">
        <v>23</v>
      </c>
      <c r="E325" s="48">
        <v>4.2970993E7</v>
      </c>
      <c r="F325" s="48" t="s">
        <v>1258</v>
      </c>
      <c r="G325" s="48" t="s">
        <v>25</v>
      </c>
      <c r="H325" s="48" t="s">
        <v>26</v>
      </c>
      <c r="I325" s="48" t="s">
        <v>27</v>
      </c>
      <c r="J325" s="48" t="s">
        <v>1259</v>
      </c>
      <c r="K325" s="48" t="s">
        <v>1260</v>
      </c>
      <c r="L325" s="48" t="s">
        <v>26</v>
      </c>
      <c r="M325" s="48" t="s">
        <v>27</v>
      </c>
      <c r="N325" s="48" t="s">
        <v>1289</v>
      </c>
      <c r="O325" s="48" t="s">
        <v>1290</v>
      </c>
      <c r="P325" s="49" t="str">
        <f>+38(068)319-17-14</f>
        <v>#ERROR!</v>
      </c>
      <c r="Q325" s="48" t="s">
        <v>1261</v>
      </c>
      <c r="R325" s="48" t="s">
        <v>40</v>
      </c>
      <c r="S325" s="48" t="s">
        <v>1291</v>
      </c>
      <c r="T325" s="51">
        <v>45764.0</v>
      </c>
    </row>
    <row r="326">
      <c r="A326" s="12">
        <v>325.0</v>
      </c>
      <c r="B326" s="48" t="s">
        <v>1292</v>
      </c>
      <c r="C326" s="48" t="s">
        <v>1257</v>
      </c>
      <c r="D326" s="48" t="s">
        <v>23</v>
      </c>
      <c r="E326" s="48">
        <v>4.2970993E7</v>
      </c>
      <c r="F326" s="48" t="s">
        <v>1258</v>
      </c>
      <c r="G326" s="48" t="s">
        <v>25</v>
      </c>
      <c r="H326" s="48" t="s">
        <v>26</v>
      </c>
      <c r="I326" s="48" t="s">
        <v>27</v>
      </c>
      <c r="J326" s="48" t="s">
        <v>1259</v>
      </c>
      <c r="K326" s="48" t="s">
        <v>1260</v>
      </c>
      <c r="L326" s="48" t="s">
        <v>26</v>
      </c>
      <c r="M326" s="48" t="s">
        <v>27</v>
      </c>
      <c r="N326" s="48" t="s">
        <v>1293</v>
      </c>
      <c r="O326" s="48" t="s">
        <v>1294</v>
      </c>
      <c r="P326" s="49" t="str">
        <f>+38(068)319-17-14</f>
        <v>#ERROR!</v>
      </c>
      <c r="Q326" s="48" t="s">
        <v>1261</v>
      </c>
      <c r="R326" s="48" t="s">
        <v>40</v>
      </c>
      <c r="S326" s="48" t="s">
        <v>1295</v>
      </c>
      <c r="T326" s="51">
        <v>45764.0</v>
      </c>
    </row>
    <row r="327">
      <c r="A327" s="12">
        <v>326.0</v>
      </c>
      <c r="B327" s="48" t="s">
        <v>1296</v>
      </c>
      <c r="C327" s="48" t="s">
        <v>1257</v>
      </c>
      <c r="D327" s="48" t="s">
        <v>23</v>
      </c>
      <c r="E327" s="48">
        <v>4.2970993E7</v>
      </c>
      <c r="F327" s="48" t="s">
        <v>1258</v>
      </c>
      <c r="G327" s="48" t="s">
        <v>25</v>
      </c>
      <c r="H327" s="48" t="s">
        <v>26</v>
      </c>
      <c r="I327" s="48" t="s">
        <v>27</v>
      </c>
      <c r="J327" s="48" t="s">
        <v>1259</v>
      </c>
      <c r="K327" s="48" t="s">
        <v>1260</v>
      </c>
      <c r="L327" s="48" t="s">
        <v>26</v>
      </c>
      <c r="M327" s="48" t="s">
        <v>27</v>
      </c>
      <c r="N327" s="48" t="s">
        <v>1297</v>
      </c>
      <c r="O327" s="48" t="s">
        <v>1298</v>
      </c>
      <c r="P327" s="49" t="str">
        <f>+38(068)319-17-14</f>
        <v>#ERROR!</v>
      </c>
      <c r="Q327" s="48" t="s">
        <v>1261</v>
      </c>
      <c r="R327" s="48" t="s">
        <v>40</v>
      </c>
      <c r="S327" s="48" t="s">
        <v>1299</v>
      </c>
      <c r="T327" s="51">
        <v>45764.0</v>
      </c>
    </row>
    <row r="328">
      <c r="A328" s="12">
        <v>327.0</v>
      </c>
      <c r="B328" s="48" t="s">
        <v>1300</v>
      </c>
      <c r="C328" s="48" t="s">
        <v>1257</v>
      </c>
      <c r="D328" s="48" t="s">
        <v>23</v>
      </c>
      <c r="E328" s="48">
        <v>4.2970993E7</v>
      </c>
      <c r="F328" s="48" t="s">
        <v>1258</v>
      </c>
      <c r="G328" s="48" t="s">
        <v>25</v>
      </c>
      <c r="H328" s="48" t="s">
        <v>26</v>
      </c>
      <c r="I328" s="48" t="s">
        <v>27</v>
      </c>
      <c r="J328" s="48" t="s">
        <v>1259</v>
      </c>
      <c r="K328" s="48" t="s">
        <v>1260</v>
      </c>
      <c r="L328" s="48" t="s">
        <v>26</v>
      </c>
      <c r="M328" s="48" t="s">
        <v>27</v>
      </c>
      <c r="N328" s="48" t="s">
        <v>1301</v>
      </c>
      <c r="O328" s="48" t="s">
        <v>1302</v>
      </c>
      <c r="P328" s="49" t="str">
        <f>+38(068)319-17-14</f>
        <v>#ERROR!</v>
      </c>
      <c r="Q328" s="48" t="s">
        <v>1261</v>
      </c>
      <c r="R328" s="48" t="s">
        <v>40</v>
      </c>
      <c r="S328" s="48" t="s">
        <v>1303</v>
      </c>
      <c r="T328" s="51">
        <v>45764.0</v>
      </c>
    </row>
    <row r="329">
      <c r="A329" s="12">
        <v>328.0</v>
      </c>
      <c r="B329" s="48" t="s">
        <v>1304</v>
      </c>
      <c r="C329" s="48" t="s">
        <v>1257</v>
      </c>
      <c r="D329" s="48" t="s">
        <v>23</v>
      </c>
      <c r="E329" s="48">
        <v>4.2970993E7</v>
      </c>
      <c r="F329" s="48" t="s">
        <v>1258</v>
      </c>
      <c r="G329" s="48" t="s">
        <v>25</v>
      </c>
      <c r="H329" s="48" t="s">
        <v>26</v>
      </c>
      <c r="I329" s="48" t="s">
        <v>27</v>
      </c>
      <c r="J329" s="48" t="s">
        <v>1259</v>
      </c>
      <c r="K329" s="48" t="s">
        <v>1260</v>
      </c>
      <c r="L329" s="48" t="s">
        <v>26</v>
      </c>
      <c r="M329" s="48" t="s">
        <v>27</v>
      </c>
      <c r="N329" s="48" t="s">
        <v>1305</v>
      </c>
      <c r="O329" s="48" t="s">
        <v>1306</v>
      </c>
      <c r="P329" s="49" t="str">
        <f>+38(068)319-17-14</f>
        <v>#ERROR!</v>
      </c>
      <c r="Q329" s="48" t="s">
        <v>1261</v>
      </c>
      <c r="R329" s="48" t="s">
        <v>40</v>
      </c>
      <c r="S329" s="48" t="s">
        <v>1307</v>
      </c>
      <c r="T329" s="51">
        <v>45764.0</v>
      </c>
    </row>
    <row r="330">
      <c r="A330" s="12">
        <v>329.0</v>
      </c>
      <c r="B330" s="48" t="s">
        <v>1308</v>
      </c>
      <c r="C330" s="48" t="s">
        <v>1257</v>
      </c>
      <c r="D330" s="48" t="s">
        <v>23</v>
      </c>
      <c r="E330" s="48">
        <v>4.2970993E7</v>
      </c>
      <c r="F330" s="48" t="s">
        <v>1258</v>
      </c>
      <c r="G330" s="48" t="s">
        <v>25</v>
      </c>
      <c r="H330" s="48" t="s">
        <v>26</v>
      </c>
      <c r="I330" s="48" t="s">
        <v>27</v>
      </c>
      <c r="J330" s="48" t="s">
        <v>1259</v>
      </c>
      <c r="K330" s="48" t="s">
        <v>1260</v>
      </c>
      <c r="L330" s="48" t="s">
        <v>26</v>
      </c>
      <c r="M330" s="48" t="s">
        <v>27</v>
      </c>
      <c r="N330" s="48" t="s">
        <v>1309</v>
      </c>
      <c r="O330" s="48" t="s">
        <v>1310</v>
      </c>
      <c r="P330" s="49" t="str">
        <f>+38(068)319-17-14</f>
        <v>#ERROR!</v>
      </c>
      <c r="Q330" s="48" t="s">
        <v>1261</v>
      </c>
      <c r="R330" s="48" t="s">
        <v>40</v>
      </c>
      <c r="S330" s="48" t="s">
        <v>1311</v>
      </c>
      <c r="T330" s="51">
        <v>45764.0</v>
      </c>
    </row>
    <row r="331">
      <c r="A331" s="12">
        <v>330.0</v>
      </c>
      <c r="B331" s="48" t="s">
        <v>1312</v>
      </c>
      <c r="C331" s="48" t="s">
        <v>1257</v>
      </c>
      <c r="D331" s="48" t="s">
        <v>71</v>
      </c>
      <c r="E331" s="48">
        <v>3.6806059E7</v>
      </c>
      <c r="F331" s="48" t="s">
        <v>1313</v>
      </c>
      <c r="G331" s="48" t="s">
        <v>25</v>
      </c>
      <c r="H331" s="48" t="s">
        <v>26</v>
      </c>
      <c r="I331" s="48" t="s">
        <v>27</v>
      </c>
      <c r="J331" s="48" t="s">
        <v>1259</v>
      </c>
      <c r="K331" s="48" t="s">
        <v>1260</v>
      </c>
      <c r="L331" s="48" t="s">
        <v>26</v>
      </c>
      <c r="M331" s="48" t="s">
        <v>27</v>
      </c>
      <c r="N331" s="48" t="s">
        <v>1259</v>
      </c>
      <c r="O331" s="48" t="s">
        <v>1260</v>
      </c>
      <c r="P331" s="49" t="str">
        <f>+38 (046) 268-14-40</f>
        <v>#ERROR!</v>
      </c>
      <c r="Q331" s="65" t="s">
        <v>1314</v>
      </c>
      <c r="R331" s="48" t="s">
        <v>171</v>
      </c>
      <c r="S331" s="48" t="s">
        <v>1262</v>
      </c>
      <c r="T331" s="51">
        <v>45764.0</v>
      </c>
    </row>
    <row r="332">
      <c r="A332" s="12">
        <v>331.0</v>
      </c>
      <c r="B332" s="48" t="s">
        <v>1315</v>
      </c>
      <c r="C332" s="48" t="s">
        <v>1257</v>
      </c>
      <c r="D332" s="48" t="s">
        <v>71</v>
      </c>
      <c r="E332" s="48">
        <v>4412509.0</v>
      </c>
      <c r="F332" s="48" t="s">
        <v>1313</v>
      </c>
      <c r="G332" s="48" t="s">
        <v>25</v>
      </c>
      <c r="H332" s="48" t="s">
        <v>26</v>
      </c>
      <c r="I332" s="48" t="s">
        <v>27</v>
      </c>
      <c r="J332" s="48" t="s">
        <v>1259</v>
      </c>
      <c r="K332" s="48" t="s">
        <v>1316</v>
      </c>
      <c r="L332" s="48" t="s">
        <v>26</v>
      </c>
      <c r="M332" s="48" t="s">
        <v>27</v>
      </c>
      <c r="N332" s="48" t="s">
        <v>1317</v>
      </c>
      <c r="O332" s="48" t="s">
        <v>1318</v>
      </c>
      <c r="P332" s="49" t="str">
        <f>+38 (046) 268-14-40</f>
        <v>#ERROR!</v>
      </c>
      <c r="Q332" s="65" t="s">
        <v>1319</v>
      </c>
      <c r="R332" s="48" t="s">
        <v>81</v>
      </c>
      <c r="S332" s="48" t="s">
        <v>1278</v>
      </c>
      <c r="T332" s="51">
        <v>45764.0</v>
      </c>
    </row>
    <row r="333">
      <c r="A333" s="12">
        <v>332.0</v>
      </c>
      <c r="B333" s="48" t="s">
        <v>1320</v>
      </c>
      <c r="C333" s="48" t="s">
        <v>1257</v>
      </c>
      <c r="D333" s="48" t="s">
        <v>77</v>
      </c>
      <c r="E333" s="48">
        <v>4412509.0</v>
      </c>
      <c r="F333" s="48" t="s">
        <v>1313</v>
      </c>
      <c r="G333" s="48" t="s">
        <v>25</v>
      </c>
      <c r="H333" s="48" t="s">
        <v>26</v>
      </c>
      <c r="I333" s="48" t="s">
        <v>27</v>
      </c>
      <c r="J333" s="48" t="s">
        <v>1259</v>
      </c>
      <c r="K333" s="48" t="s">
        <v>1316</v>
      </c>
      <c r="L333" s="48" t="s">
        <v>26</v>
      </c>
      <c r="M333" s="48" t="s">
        <v>27</v>
      </c>
      <c r="N333" s="48" t="s">
        <v>1321</v>
      </c>
      <c r="O333" s="48" t="s">
        <v>1322</v>
      </c>
      <c r="P333" s="49" t="str">
        <f>+38 (046) 268-14-40</f>
        <v>#ERROR!</v>
      </c>
      <c r="Q333" s="65" t="s">
        <v>1323</v>
      </c>
      <c r="R333" s="48" t="s">
        <v>81</v>
      </c>
      <c r="S333" s="48" t="s">
        <v>1324</v>
      </c>
      <c r="T333" s="51">
        <v>45764.0</v>
      </c>
    </row>
    <row r="334">
      <c r="A334" s="12">
        <v>333.0</v>
      </c>
      <c r="B334" s="48" t="s">
        <v>1325</v>
      </c>
      <c r="C334" s="48" t="s">
        <v>1257</v>
      </c>
      <c r="D334" s="48" t="s">
        <v>77</v>
      </c>
      <c r="E334" s="48">
        <v>4412509.0</v>
      </c>
      <c r="F334" s="48" t="s">
        <v>1313</v>
      </c>
      <c r="G334" s="48" t="s">
        <v>25</v>
      </c>
      <c r="H334" s="48" t="s">
        <v>26</v>
      </c>
      <c r="I334" s="48" t="s">
        <v>27</v>
      </c>
      <c r="J334" s="48" t="s">
        <v>1259</v>
      </c>
      <c r="K334" s="48" t="s">
        <v>1316</v>
      </c>
      <c r="L334" s="48" t="s">
        <v>26</v>
      </c>
      <c r="M334" s="48" t="s">
        <v>27</v>
      </c>
      <c r="N334" s="48" t="s">
        <v>1301</v>
      </c>
      <c r="O334" s="48" t="s">
        <v>1326</v>
      </c>
      <c r="P334" s="49" t="str">
        <f>+38 (046) 268-14-40</f>
        <v>#ERROR!</v>
      </c>
      <c r="Q334" s="65" t="s">
        <v>1327</v>
      </c>
      <c r="R334" s="48" t="s">
        <v>81</v>
      </c>
      <c r="S334" s="48" t="s">
        <v>1303</v>
      </c>
      <c r="T334" s="51">
        <v>45764.0</v>
      </c>
    </row>
    <row r="335">
      <c r="A335" s="12">
        <v>334.0</v>
      </c>
      <c r="B335" s="48" t="s">
        <v>1328</v>
      </c>
      <c r="C335" s="48" t="s">
        <v>1257</v>
      </c>
      <c r="D335" s="48" t="s">
        <v>77</v>
      </c>
      <c r="E335" s="48">
        <v>4412509.0</v>
      </c>
      <c r="F335" s="48" t="s">
        <v>1313</v>
      </c>
      <c r="G335" s="48" t="s">
        <v>25</v>
      </c>
      <c r="H335" s="48" t="s">
        <v>26</v>
      </c>
      <c r="I335" s="48" t="s">
        <v>27</v>
      </c>
      <c r="J335" s="48" t="s">
        <v>1259</v>
      </c>
      <c r="K335" s="48" t="s">
        <v>1316</v>
      </c>
      <c r="L335" s="48" t="s">
        <v>26</v>
      </c>
      <c r="M335" s="48" t="s">
        <v>27</v>
      </c>
      <c r="N335" s="48" t="s">
        <v>1329</v>
      </c>
      <c r="O335" s="48" t="s">
        <v>1330</v>
      </c>
      <c r="P335" s="49" t="str">
        <f>+38 (046) 268-14-40</f>
        <v>#ERROR!</v>
      </c>
      <c r="Q335" s="65" t="s">
        <v>1331</v>
      </c>
      <c r="R335" s="48" t="s">
        <v>81</v>
      </c>
      <c r="S335" s="48" t="s">
        <v>1274</v>
      </c>
      <c r="T335" s="51">
        <v>45764.0</v>
      </c>
    </row>
    <row r="336">
      <c r="A336" s="12">
        <v>335.0</v>
      </c>
      <c r="B336" s="48" t="s">
        <v>1332</v>
      </c>
      <c r="C336" s="48" t="s">
        <v>1257</v>
      </c>
      <c r="D336" s="48" t="s">
        <v>77</v>
      </c>
      <c r="E336" s="48">
        <v>4412509.0</v>
      </c>
      <c r="F336" s="48" t="s">
        <v>1313</v>
      </c>
      <c r="G336" s="48" t="s">
        <v>25</v>
      </c>
      <c r="H336" s="48" t="s">
        <v>26</v>
      </c>
      <c r="I336" s="48" t="s">
        <v>27</v>
      </c>
      <c r="J336" s="48" t="s">
        <v>1259</v>
      </c>
      <c r="K336" s="48" t="s">
        <v>1316</v>
      </c>
      <c r="L336" s="48" t="s">
        <v>26</v>
      </c>
      <c r="M336" s="48" t="s">
        <v>27</v>
      </c>
      <c r="N336" s="48" t="s">
        <v>1297</v>
      </c>
      <c r="O336" s="48" t="s">
        <v>1333</v>
      </c>
      <c r="P336" s="49" t="str">
        <f>+38 (046) 268-14-40</f>
        <v>#ERROR!</v>
      </c>
      <c r="Q336" s="65" t="s">
        <v>1334</v>
      </c>
      <c r="R336" s="48" t="s">
        <v>81</v>
      </c>
      <c r="S336" s="48" t="s">
        <v>1299</v>
      </c>
      <c r="T336" s="51">
        <v>45764.0</v>
      </c>
    </row>
    <row r="337">
      <c r="A337" s="12">
        <v>336.0</v>
      </c>
      <c r="B337" s="48" t="s">
        <v>1335</v>
      </c>
      <c r="C337" s="48" t="s">
        <v>1257</v>
      </c>
      <c r="D337" s="48" t="s">
        <v>77</v>
      </c>
      <c r="E337" s="48">
        <v>4412509.0</v>
      </c>
      <c r="F337" s="48" t="s">
        <v>1313</v>
      </c>
      <c r="G337" s="48" t="s">
        <v>25</v>
      </c>
      <c r="H337" s="48" t="s">
        <v>26</v>
      </c>
      <c r="I337" s="48" t="s">
        <v>27</v>
      </c>
      <c r="J337" s="48" t="s">
        <v>1259</v>
      </c>
      <c r="K337" s="48" t="s">
        <v>1316</v>
      </c>
      <c r="L337" s="48" t="s">
        <v>26</v>
      </c>
      <c r="M337" s="48" t="s">
        <v>27</v>
      </c>
      <c r="N337" s="48" t="s">
        <v>1336</v>
      </c>
      <c r="O337" s="48" t="s">
        <v>1337</v>
      </c>
      <c r="P337" s="49" t="str">
        <f>+38 (046) 268-14-40</f>
        <v>#ERROR!</v>
      </c>
      <c r="Q337" s="65" t="s">
        <v>1338</v>
      </c>
      <c r="R337" s="48" t="s">
        <v>40</v>
      </c>
      <c r="S337" s="48" t="s">
        <v>1287</v>
      </c>
      <c r="T337" s="51">
        <v>45764.0</v>
      </c>
    </row>
    <row r="338">
      <c r="A338" s="12">
        <v>337.0</v>
      </c>
      <c r="B338" s="48" t="s">
        <v>1339</v>
      </c>
      <c r="C338" s="48" t="s">
        <v>1257</v>
      </c>
      <c r="D338" s="48" t="s">
        <v>77</v>
      </c>
      <c r="E338" s="48">
        <v>4412509.0</v>
      </c>
      <c r="F338" s="48" t="s">
        <v>1313</v>
      </c>
      <c r="G338" s="48" t="s">
        <v>25</v>
      </c>
      <c r="H338" s="48" t="s">
        <v>26</v>
      </c>
      <c r="I338" s="48" t="s">
        <v>27</v>
      </c>
      <c r="J338" s="48" t="s">
        <v>1259</v>
      </c>
      <c r="K338" s="48" t="s">
        <v>1316</v>
      </c>
      <c r="L338" s="48" t="s">
        <v>26</v>
      </c>
      <c r="M338" s="48" t="s">
        <v>27</v>
      </c>
      <c r="N338" s="48" t="s">
        <v>1340</v>
      </c>
      <c r="O338" s="48" t="s">
        <v>1341</v>
      </c>
      <c r="P338" s="49" t="str">
        <f>+38 (046) 268-14-40</f>
        <v>#ERROR!</v>
      </c>
      <c r="Q338" s="65" t="s">
        <v>1342</v>
      </c>
      <c r="R338" s="48" t="s">
        <v>40</v>
      </c>
      <c r="S338" s="48" t="s">
        <v>1291</v>
      </c>
      <c r="T338" s="51">
        <v>45764.0</v>
      </c>
    </row>
    <row r="339">
      <c r="A339" s="12">
        <v>338.0</v>
      </c>
      <c r="B339" s="48" t="s">
        <v>1343</v>
      </c>
      <c r="C339" s="48" t="s">
        <v>1257</v>
      </c>
      <c r="D339" s="48" t="s">
        <v>77</v>
      </c>
      <c r="E339" s="48">
        <v>4412509.0</v>
      </c>
      <c r="F339" s="48" t="s">
        <v>1313</v>
      </c>
      <c r="G339" s="48" t="s">
        <v>25</v>
      </c>
      <c r="H339" s="48" t="s">
        <v>26</v>
      </c>
      <c r="I339" s="48" t="s">
        <v>27</v>
      </c>
      <c r="J339" s="48" t="s">
        <v>1259</v>
      </c>
      <c r="K339" s="48" t="s">
        <v>1316</v>
      </c>
      <c r="L339" s="48" t="s">
        <v>26</v>
      </c>
      <c r="M339" s="48" t="s">
        <v>27</v>
      </c>
      <c r="N339" s="48" t="s">
        <v>1344</v>
      </c>
      <c r="O339" s="48" t="s">
        <v>1345</v>
      </c>
      <c r="P339" s="49" t="str">
        <f>+38 (046) 268-14-40</f>
        <v>#ERROR!</v>
      </c>
      <c r="Q339" s="65" t="s">
        <v>1346</v>
      </c>
      <c r="R339" s="48" t="s">
        <v>81</v>
      </c>
      <c r="S339" s="48" t="s">
        <v>1295</v>
      </c>
      <c r="T339" s="51">
        <v>45764.0</v>
      </c>
    </row>
    <row r="340">
      <c r="A340" s="12">
        <v>339.0</v>
      </c>
      <c r="B340" s="48" t="s">
        <v>1347</v>
      </c>
      <c r="C340" s="48" t="s">
        <v>1257</v>
      </c>
      <c r="D340" s="48" t="s">
        <v>77</v>
      </c>
      <c r="E340" s="48">
        <v>4412509.0</v>
      </c>
      <c r="F340" s="48" t="s">
        <v>1313</v>
      </c>
      <c r="G340" s="48" t="s">
        <v>25</v>
      </c>
      <c r="H340" s="48" t="s">
        <v>26</v>
      </c>
      <c r="I340" s="48" t="s">
        <v>27</v>
      </c>
      <c r="J340" s="48" t="s">
        <v>1259</v>
      </c>
      <c r="K340" s="48" t="s">
        <v>1316</v>
      </c>
      <c r="L340" s="48" t="s">
        <v>26</v>
      </c>
      <c r="M340" s="48" t="s">
        <v>27</v>
      </c>
      <c r="N340" s="48" t="s">
        <v>1348</v>
      </c>
      <c r="O340" s="48" t="s">
        <v>148</v>
      </c>
      <c r="P340" s="49" t="str">
        <f>+38 (046) 268-14-40</f>
        <v>#ERROR!</v>
      </c>
      <c r="Q340" s="65" t="s">
        <v>1349</v>
      </c>
      <c r="R340" s="48" t="s">
        <v>81</v>
      </c>
      <c r="S340" s="48" t="s">
        <v>1283</v>
      </c>
      <c r="T340" s="51">
        <v>45764.0</v>
      </c>
    </row>
    <row r="341">
      <c r="A341" s="12">
        <v>340.0</v>
      </c>
      <c r="B341" s="48" t="s">
        <v>1350</v>
      </c>
      <c r="C341" s="48" t="s">
        <v>1257</v>
      </c>
      <c r="D341" s="48" t="s">
        <v>77</v>
      </c>
      <c r="E341" s="48">
        <v>4412509.0</v>
      </c>
      <c r="F341" s="48" t="s">
        <v>1313</v>
      </c>
      <c r="G341" s="48" t="s">
        <v>25</v>
      </c>
      <c r="H341" s="48" t="s">
        <v>26</v>
      </c>
      <c r="I341" s="48" t="s">
        <v>27</v>
      </c>
      <c r="J341" s="48" t="s">
        <v>1259</v>
      </c>
      <c r="K341" s="48" t="s">
        <v>1316</v>
      </c>
      <c r="L341" s="48" t="s">
        <v>26</v>
      </c>
      <c r="M341" s="48" t="s">
        <v>27</v>
      </c>
      <c r="N341" s="48" t="s">
        <v>1351</v>
      </c>
      <c r="O341" s="48" t="s">
        <v>1352</v>
      </c>
      <c r="P341" s="49" t="str">
        <f>+38 (046) 268-14-40</f>
        <v>#ERROR!</v>
      </c>
      <c r="Q341" s="65" t="s">
        <v>1353</v>
      </c>
      <c r="R341" s="48" t="s">
        <v>81</v>
      </c>
      <c r="S341" s="48" t="s">
        <v>1307</v>
      </c>
      <c r="T341" s="51">
        <v>45764.0</v>
      </c>
    </row>
    <row r="342">
      <c r="A342" s="12">
        <v>341.0</v>
      </c>
      <c r="B342" s="48" t="s">
        <v>1354</v>
      </c>
      <c r="C342" s="48" t="s">
        <v>1257</v>
      </c>
      <c r="D342" s="48" t="s">
        <v>77</v>
      </c>
      <c r="E342" s="48">
        <v>4412509.0</v>
      </c>
      <c r="F342" s="48" t="s">
        <v>1313</v>
      </c>
      <c r="G342" s="48" t="s">
        <v>25</v>
      </c>
      <c r="H342" s="48" t="s">
        <v>26</v>
      </c>
      <c r="I342" s="48" t="s">
        <v>27</v>
      </c>
      <c r="J342" s="48" t="s">
        <v>1259</v>
      </c>
      <c r="K342" s="48" t="s">
        <v>1355</v>
      </c>
      <c r="L342" s="48" t="s">
        <v>26</v>
      </c>
      <c r="M342" s="48" t="s">
        <v>27</v>
      </c>
      <c r="N342" s="48" t="s">
        <v>1356</v>
      </c>
      <c r="O342" s="48" t="s">
        <v>1357</v>
      </c>
      <c r="P342" s="49" t="str">
        <f>+38 (046) 268-14-40</f>
        <v>#ERROR!</v>
      </c>
      <c r="Q342" s="65" t="s">
        <v>1358</v>
      </c>
      <c r="R342" s="48" t="s">
        <v>81</v>
      </c>
      <c r="S342" s="48" t="s">
        <v>1266</v>
      </c>
      <c r="T342" s="51">
        <v>45764.0</v>
      </c>
    </row>
    <row r="343">
      <c r="A343" s="12">
        <v>342.0</v>
      </c>
      <c r="B343" s="48" t="s">
        <v>1359</v>
      </c>
      <c r="C343" s="48" t="s">
        <v>1257</v>
      </c>
      <c r="D343" s="48" t="s">
        <v>77</v>
      </c>
      <c r="E343" s="48">
        <v>4412509.0</v>
      </c>
      <c r="F343" s="48" t="s">
        <v>1313</v>
      </c>
      <c r="G343" s="48" t="s">
        <v>25</v>
      </c>
      <c r="H343" s="48" t="s">
        <v>26</v>
      </c>
      <c r="I343" s="48" t="s">
        <v>27</v>
      </c>
      <c r="J343" s="48" t="s">
        <v>1259</v>
      </c>
      <c r="K343" s="48" t="s">
        <v>1316</v>
      </c>
      <c r="L343" s="48" t="s">
        <v>26</v>
      </c>
      <c r="M343" s="48" t="s">
        <v>27</v>
      </c>
      <c r="N343" s="48" t="s">
        <v>1360</v>
      </c>
      <c r="O343" s="48" t="s">
        <v>1361</v>
      </c>
      <c r="P343" s="49" t="str">
        <f>+38 (046) 268-14-40</f>
        <v>#ERROR!</v>
      </c>
      <c r="Q343" s="65" t="s">
        <v>1362</v>
      </c>
      <c r="R343" s="48" t="s">
        <v>81</v>
      </c>
      <c r="S343" s="48" t="s">
        <v>1363</v>
      </c>
      <c r="T343" s="51">
        <v>45764.0</v>
      </c>
    </row>
    <row r="344">
      <c r="A344" s="12">
        <v>343.0</v>
      </c>
      <c r="B344" s="48" t="s">
        <v>1364</v>
      </c>
      <c r="C344" s="48" t="s">
        <v>1257</v>
      </c>
      <c r="D344" s="48" t="s">
        <v>77</v>
      </c>
      <c r="E344" s="48">
        <v>4412509.0</v>
      </c>
      <c r="F344" s="48" t="s">
        <v>1313</v>
      </c>
      <c r="G344" s="48" t="s">
        <v>25</v>
      </c>
      <c r="H344" s="48" t="s">
        <v>26</v>
      </c>
      <c r="I344" s="48" t="s">
        <v>27</v>
      </c>
      <c r="J344" s="48" t="s">
        <v>1259</v>
      </c>
      <c r="K344" s="48" t="s">
        <v>1316</v>
      </c>
      <c r="L344" s="48" t="s">
        <v>26</v>
      </c>
      <c r="M344" s="48" t="s">
        <v>27</v>
      </c>
      <c r="N344" s="48" t="s">
        <v>1268</v>
      </c>
      <c r="O344" s="48" t="s">
        <v>1365</v>
      </c>
      <c r="P344" s="49" t="str">
        <f>+38 (046) 268-14-40</f>
        <v>#ERROR!</v>
      </c>
      <c r="Q344" s="65" t="s">
        <v>1366</v>
      </c>
      <c r="R344" s="48" t="s">
        <v>81</v>
      </c>
      <c r="S344" s="48" t="s">
        <v>1270</v>
      </c>
      <c r="T344" s="51">
        <v>45764.0</v>
      </c>
    </row>
    <row r="345">
      <c r="A345" s="12">
        <v>344.0</v>
      </c>
      <c r="B345" s="48" t="s">
        <v>1367</v>
      </c>
      <c r="C345" s="48" t="s">
        <v>1257</v>
      </c>
      <c r="D345" s="48" t="s">
        <v>77</v>
      </c>
      <c r="E345" s="48">
        <v>4412509.0</v>
      </c>
      <c r="F345" s="48" t="s">
        <v>1313</v>
      </c>
      <c r="G345" s="48" t="s">
        <v>25</v>
      </c>
      <c r="H345" s="48" t="s">
        <v>26</v>
      </c>
      <c r="I345" s="48" t="s">
        <v>27</v>
      </c>
      <c r="J345" s="48" t="s">
        <v>1259</v>
      </c>
      <c r="K345" s="48" t="s">
        <v>1316</v>
      </c>
      <c r="L345" s="48" t="s">
        <v>26</v>
      </c>
      <c r="M345" s="48" t="s">
        <v>27</v>
      </c>
      <c r="N345" s="48" t="s">
        <v>1309</v>
      </c>
      <c r="O345" s="48" t="s">
        <v>1368</v>
      </c>
      <c r="P345" s="49" t="str">
        <f>+38 (046) 268-14-40</f>
        <v>#ERROR!</v>
      </c>
      <c r="Q345" s="65" t="s">
        <v>1369</v>
      </c>
      <c r="R345" s="48" t="s">
        <v>81</v>
      </c>
      <c r="S345" s="48" t="s">
        <v>1311</v>
      </c>
      <c r="T345" s="51">
        <v>45764.0</v>
      </c>
    </row>
    <row r="346">
      <c r="A346" s="12">
        <v>345.0</v>
      </c>
      <c r="B346" s="48" t="s">
        <v>1370</v>
      </c>
      <c r="C346" s="48" t="s">
        <v>1257</v>
      </c>
      <c r="D346" s="48" t="s">
        <v>122</v>
      </c>
      <c r="E346" s="48">
        <v>3.9770224E7</v>
      </c>
      <c r="F346" s="48" t="s">
        <v>1371</v>
      </c>
      <c r="G346" s="48" t="s">
        <v>25</v>
      </c>
      <c r="H346" s="48" t="s">
        <v>26</v>
      </c>
      <c r="I346" s="48" t="s">
        <v>27</v>
      </c>
      <c r="J346" s="48" t="s">
        <v>1259</v>
      </c>
      <c r="K346" s="48" t="s">
        <v>1372</v>
      </c>
      <c r="L346" s="48" t="s">
        <v>26</v>
      </c>
      <c r="M346" s="48" t="s">
        <v>27</v>
      </c>
      <c r="N346" s="48" t="s">
        <v>1259</v>
      </c>
      <c r="O346" s="48" t="s">
        <v>1372</v>
      </c>
      <c r="P346" s="49" t="str">
        <f>+38 (046) 268-14-40</f>
        <v>#ERROR!</v>
      </c>
      <c r="Q346" s="65" t="s">
        <v>1373</v>
      </c>
      <c r="R346" s="48" t="s">
        <v>171</v>
      </c>
      <c r="S346" s="48" t="s">
        <v>1262</v>
      </c>
      <c r="T346" s="51">
        <v>45764.0</v>
      </c>
    </row>
    <row r="347">
      <c r="A347" s="12">
        <v>346.0</v>
      </c>
      <c r="B347" s="48" t="s">
        <v>1374</v>
      </c>
      <c r="C347" s="48" t="s">
        <v>1257</v>
      </c>
      <c r="D347" s="66" t="s">
        <v>128</v>
      </c>
      <c r="E347" s="66">
        <v>3.6131132E7</v>
      </c>
      <c r="F347" s="66" t="s">
        <v>1313</v>
      </c>
      <c r="G347" s="66" t="s">
        <v>25</v>
      </c>
      <c r="H347" s="66" t="s">
        <v>26</v>
      </c>
      <c r="I347" s="66" t="s">
        <v>27</v>
      </c>
      <c r="J347" s="66" t="s">
        <v>1259</v>
      </c>
      <c r="K347" s="66" t="s">
        <v>1375</v>
      </c>
      <c r="L347" s="66" t="s">
        <v>26</v>
      </c>
      <c r="M347" s="66" t="s">
        <v>27</v>
      </c>
      <c r="N347" s="66" t="s">
        <v>1259</v>
      </c>
      <c r="O347" s="66" t="s">
        <v>1375</v>
      </c>
      <c r="P347" s="67" t="str">
        <f>+38 (0462) 68 14 18</f>
        <v>#ERROR!</v>
      </c>
      <c r="Q347" s="68" t="s">
        <v>1376</v>
      </c>
      <c r="R347" s="66" t="s">
        <v>171</v>
      </c>
      <c r="S347" s="66" t="s">
        <v>1262</v>
      </c>
      <c r="T347" s="69">
        <v>45764.0</v>
      </c>
    </row>
    <row r="348">
      <c r="A348" s="12">
        <v>347.0</v>
      </c>
      <c r="B348" s="62" t="s">
        <v>1377</v>
      </c>
      <c r="C348" s="62" t="s">
        <v>1378</v>
      </c>
      <c r="D348" s="62" t="s">
        <v>23</v>
      </c>
      <c r="E348" s="62"/>
      <c r="F348" s="62" t="s">
        <v>1379</v>
      </c>
      <c r="G348" s="62" t="s">
        <v>25</v>
      </c>
      <c r="H348" s="62" t="s">
        <v>26</v>
      </c>
      <c r="I348" s="62" t="s">
        <v>27</v>
      </c>
      <c r="J348" s="62" t="s">
        <v>1380</v>
      </c>
      <c r="K348" s="62" t="s">
        <v>1381</v>
      </c>
      <c r="L348" s="62" t="s">
        <v>26</v>
      </c>
      <c r="M348" s="62" t="s">
        <v>27</v>
      </c>
      <c r="N348" s="62" t="s">
        <v>1380</v>
      </c>
      <c r="O348" s="62" t="s">
        <v>1381</v>
      </c>
      <c r="P348" s="63" t="str">
        <f>+38(063)0336118</f>
        <v>#ERROR!</v>
      </c>
      <c r="Q348" s="62" t="s">
        <v>1382</v>
      </c>
      <c r="R348" s="62" t="s">
        <v>40</v>
      </c>
      <c r="S348" s="62" t="s">
        <v>1383</v>
      </c>
      <c r="T348" s="64"/>
    </row>
    <row r="349">
      <c r="A349" s="12">
        <v>348.0</v>
      </c>
      <c r="B349" s="62" t="s">
        <v>1384</v>
      </c>
      <c r="C349" s="62" t="s">
        <v>1378</v>
      </c>
      <c r="D349" s="62" t="s">
        <v>23</v>
      </c>
      <c r="E349" s="62"/>
      <c r="F349" s="62" t="s">
        <v>1379</v>
      </c>
      <c r="G349" s="62" t="s">
        <v>25</v>
      </c>
      <c r="H349" s="62" t="s">
        <v>26</v>
      </c>
      <c r="I349" s="62" t="s">
        <v>27</v>
      </c>
      <c r="J349" s="62" t="s">
        <v>1380</v>
      </c>
      <c r="K349" s="62" t="s">
        <v>1381</v>
      </c>
      <c r="L349" s="62" t="s">
        <v>26</v>
      </c>
      <c r="M349" s="62" t="s">
        <v>27</v>
      </c>
      <c r="N349" s="62" t="s">
        <v>1385</v>
      </c>
      <c r="O349" s="62" t="s">
        <v>1386</v>
      </c>
      <c r="P349" s="63" t="str">
        <f>+38(063)0336118</f>
        <v>#ERROR!</v>
      </c>
      <c r="Q349" s="62" t="s">
        <v>1382</v>
      </c>
      <c r="R349" s="62" t="s">
        <v>40</v>
      </c>
      <c r="S349" s="62" t="s">
        <v>1387</v>
      </c>
      <c r="T349" s="64"/>
    </row>
    <row r="350">
      <c r="A350" s="12">
        <v>349.0</v>
      </c>
      <c r="B350" s="62" t="s">
        <v>1388</v>
      </c>
      <c r="C350" s="62" t="s">
        <v>1378</v>
      </c>
      <c r="D350" s="62" t="s">
        <v>23</v>
      </c>
      <c r="E350" s="62"/>
      <c r="F350" s="62" t="s">
        <v>1379</v>
      </c>
      <c r="G350" s="62" t="s">
        <v>25</v>
      </c>
      <c r="H350" s="62" t="s">
        <v>26</v>
      </c>
      <c r="I350" s="62" t="s">
        <v>27</v>
      </c>
      <c r="J350" s="62" t="s">
        <v>1380</v>
      </c>
      <c r="K350" s="62" t="s">
        <v>1381</v>
      </c>
      <c r="L350" s="62" t="s">
        <v>26</v>
      </c>
      <c r="M350" s="62" t="s">
        <v>27</v>
      </c>
      <c r="N350" s="62" t="s">
        <v>1389</v>
      </c>
      <c r="O350" s="62" t="s">
        <v>1390</v>
      </c>
      <c r="P350" s="63" t="str">
        <f>+38(063)0336118</f>
        <v>#ERROR!</v>
      </c>
      <c r="Q350" s="62" t="s">
        <v>1382</v>
      </c>
      <c r="R350" s="62" t="s">
        <v>40</v>
      </c>
      <c r="S350" s="62" t="s">
        <v>1391</v>
      </c>
      <c r="T350" s="64"/>
    </row>
    <row r="351">
      <c r="A351" s="12">
        <v>350.0</v>
      </c>
      <c r="B351" s="62" t="s">
        <v>1392</v>
      </c>
      <c r="C351" s="62" t="s">
        <v>1378</v>
      </c>
      <c r="D351" s="62" t="s">
        <v>23</v>
      </c>
      <c r="E351" s="62"/>
      <c r="F351" s="62" t="s">
        <v>1379</v>
      </c>
      <c r="G351" s="62" t="s">
        <v>25</v>
      </c>
      <c r="H351" s="62" t="s">
        <v>26</v>
      </c>
      <c r="I351" s="62" t="s">
        <v>27</v>
      </c>
      <c r="J351" s="62" t="s">
        <v>1380</v>
      </c>
      <c r="K351" s="62" t="s">
        <v>1381</v>
      </c>
      <c r="L351" s="62" t="s">
        <v>26</v>
      </c>
      <c r="M351" s="62" t="s">
        <v>27</v>
      </c>
      <c r="N351" s="62" t="s">
        <v>1393</v>
      </c>
      <c r="O351" s="62" t="s">
        <v>1394</v>
      </c>
      <c r="P351" s="63" t="str">
        <f>+38(063)0336118</f>
        <v>#ERROR!</v>
      </c>
      <c r="Q351" s="62" t="s">
        <v>1382</v>
      </c>
      <c r="R351" s="62" t="s">
        <v>40</v>
      </c>
      <c r="S351" s="62" t="s">
        <v>1395</v>
      </c>
      <c r="T351" s="64"/>
    </row>
    <row r="352">
      <c r="A352" s="12">
        <v>351.0</v>
      </c>
      <c r="B352" s="62" t="s">
        <v>1396</v>
      </c>
      <c r="C352" s="62" t="s">
        <v>1378</v>
      </c>
      <c r="D352" s="62" t="s">
        <v>23</v>
      </c>
      <c r="E352" s="62"/>
      <c r="F352" s="62" t="s">
        <v>1379</v>
      </c>
      <c r="G352" s="62" t="s">
        <v>25</v>
      </c>
      <c r="H352" s="62" t="s">
        <v>26</v>
      </c>
      <c r="I352" s="62" t="s">
        <v>27</v>
      </c>
      <c r="J352" s="62" t="s">
        <v>1380</v>
      </c>
      <c r="K352" s="62" t="s">
        <v>1381</v>
      </c>
      <c r="L352" s="62" t="s">
        <v>26</v>
      </c>
      <c r="M352" s="62" t="s">
        <v>27</v>
      </c>
      <c r="N352" s="62" t="s">
        <v>1397</v>
      </c>
      <c r="O352" s="62" t="s">
        <v>1398</v>
      </c>
      <c r="P352" s="63" t="str">
        <f>+38(063)0336118</f>
        <v>#ERROR!</v>
      </c>
      <c r="Q352" s="62" t="s">
        <v>1382</v>
      </c>
      <c r="R352" s="62" t="s">
        <v>40</v>
      </c>
      <c r="S352" s="62" t="s">
        <v>1399</v>
      </c>
      <c r="T352" s="64"/>
    </row>
    <row r="353">
      <c r="A353" s="12">
        <v>352.0</v>
      </c>
      <c r="B353" s="62" t="s">
        <v>1400</v>
      </c>
      <c r="C353" s="62" t="s">
        <v>1378</v>
      </c>
      <c r="D353" s="62" t="s">
        <v>23</v>
      </c>
      <c r="E353" s="62"/>
      <c r="F353" s="62" t="s">
        <v>1379</v>
      </c>
      <c r="G353" s="62" t="s">
        <v>25</v>
      </c>
      <c r="H353" s="62" t="s">
        <v>26</v>
      </c>
      <c r="I353" s="62" t="s">
        <v>27</v>
      </c>
      <c r="J353" s="62" t="s">
        <v>1380</v>
      </c>
      <c r="K353" s="62" t="s">
        <v>1381</v>
      </c>
      <c r="L353" s="62" t="s">
        <v>26</v>
      </c>
      <c r="M353" s="62" t="s">
        <v>27</v>
      </c>
      <c r="N353" s="62" t="s">
        <v>1401</v>
      </c>
      <c r="O353" s="62" t="s">
        <v>1402</v>
      </c>
      <c r="P353" s="63" t="str">
        <f>+38(063)0336118</f>
        <v>#ERROR!</v>
      </c>
      <c r="Q353" s="62" t="s">
        <v>1382</v>
      </c>
      <c r="R353" s="62" t="s">
        <v>40</v>
      </c>
      <c r="S353" s="62" t="s">
        <v>1403</v>
      </c>
      <c r="T353" s="64"/>
    </row>
    <row r="354">
      <c r="A354" s="12">
        <v>353.0</v>
      </c>
      <c r="B354" s="62" t="s">
        <v>1404</v>
      </c>
      <c r="C354" s="62" t="s">
        <v>1378</v>
      </c>
      <c r="D354" s="62" t="s">
        <v>23</v>
      </c>
      <c r="E354" s="62"/>
      <c r="F354" s="62" t="s">
        <v>1379</v>
      </c>
      <c r="G354" s="62" t="s">
        <v>25</v>
      </c>
      <c r="H354" s="62" t="s">
        <v>26</v>
      </c>
      <c r="I354" s="62" t="s">
        <v>27</v>
      </c>
      <c r="J354" s="62" t="s">
        <v>1380</v>
      </c>
      <c r="K354" s="62" t="s">
        <v>1381</v>
      </c>
      <c r="L354" s="62" t="s">
        <v>26</v>
      </c>
      <c r="M354" s="62" t="s">
        <v>27</v>
      </c>
      <c r="N354" s="62" t="s">
        <v>1405</v>
      </c>
      <c r="O354" s="62" t="s">
        <v>1406</v>
      </c>
      <c r="P354" s="63" t="str">
        <f>+38(063)0336118</f>
        <v>#ERROR!</v>
      </c>
      <c r="Q354" s="62" t="s">
        <v>1382</v>
      </c>
      <c r="R354" s="62" t="s">
        <v>40</v>
      </c>
      <c r="S354" s="62" t="s">
        <v>1407</v>
      </c>
      <c r="T354" s="64"/>
    </row>
    <row r="355">
      <c r="A355" s="12">
        <v>354.0</v>
      </c>
      <c r="B355" s="62" t="s">
        <v>1408</v>
      </c>
      <c r="C355" s="62" t="s">
        <v>1378</v>
      </c>
      <c r="D355" s="62" t="s">
        <v>23</v>
      </c>
      <c r="E355" s="62"/>
      <c r="F355" s="62" t="s">
        <v>1379</v>
      </c>
      <c r="G355" s="62" t="s">
        <v>25</v>
      </c>
      <c r="H355" s="62" t="s">
        <v>26</v>
      </c>
      <c r="I355" s="62" t="s">
        <v>27</v>
      </c>
      <c r="J355" s="62" t="s">
        <v>1380</v>
      </c>
      <c r="K355" s="62" t="s">
        <v>1381</v>
      </c>
      <c r="L355" s="62" t="s">
        <v>26</v>
      </c>
      <c r="M355" s="62" t="s">
        <v>27</v>
      </c>
      <c r="N355" s="62" t="s">
        <v>1409</v>
      </c>
      <c r="O355" s="62" t="s">
        <v>269</v>
      </c>
      <c r="P355" s="63" t="str">
        <f>+38(063)0336118</f>
        <v>#ERROR!</v>
      </c>
      <c r="Q355" s="62" t="s">
        <v>1410</v>
      </c>
      <c r="R355" s="62" t="s">
        <v>40</v>
      </c>
      <c r="S355" s="62" t="s">
        <v>1411</v>
      </c>
      <c r="T355" s="64"/>
    </row>
    <row r="356">
      <c r="A356" s="12">
        <v>355.0</v>
      </c>
      <c r="B356" s="62" t="s">
        <v>1412</v>
      </c>
      <c r="C356" s="62" t="s">
        <v>1378</v>
      </c>
      <c r="D356" s="62" t="s">
        <v>23</v>
      </c>
      <c r="E356" s="62"/>
      <c r="F356" s="62" t="s">
        <v>1379</v>
      </c>
      <c r="G356" s="62" t="s">
        <v>25</v>
      </c>
      <c r="H356" s="62" t="s">
        <v>26</v>
      </c>
      <c r="I356" s="62" t="s">
        <v>27</v>
      </c>
      <c r="J356" s="62" t="s">
        <v>1380</v>
      </c>
      <c r="K356" s="62" t="s">
        <v>1381</v>
      </c>
      <c r="L356" s="62" t="s">
        <v>26</v>
      </c>
      <c r="M356" s="62" t="s">
        <v>27</v>
      </c>
      <c r="N356" s="62" t="s">
        <v>1413</v>
      </c>
      <c r="O356" s="62" t="s">
        <v>1414</v>
      </c>
      <c r="P356" s="63" t="str">
        <f>+38(063)0336118</f>
        <v>#ERROR!</v>
      </c>
      <c r="Q356" s="62" t="s">
        <v>1382</v>
      </c>
      <c r="R356" s="62" t="s">
        <v>40</v>
      </c>
      <c r="S356" s="62" t="s">
        <v>1415</v>
      </c>
      <c r="T356" s="64"/>
    </row>
    <row r="357">
      <c r="A357" s="12">
        <v>356.0</v>
      </c>
      <c r="B357" s="62" t="s">
        <v>1416</v>
      </c>
      <c r="C357" s="62" t="s">
        <v>1378</v>
      </c>
      <c r="D357" s="62" t="s">
        <v>23</v>
      </c>
      <c r="E357" s="62"/>
      <c r="F357" s="62" t="s">
        <v>1379</v>
      </c>
      <c r="G357" s="62" t="s">
        <v>25</v>
      </c>
      <c r="H357" s="62" t="s">
        <v>26</v>
      </c>
      <c r="I357" s="62" t="s">
        <v>27</v>
      </c>
      <c r="J357" s="62" t="s">
        <v>1380</v>
      </c>
      <c r="K357" s="62" t="s">
        <v>1381</v>
      </c>
      <c r="L357" s="62" t="s">
        <v>26</v>
      </c>
      <c r="M357" s="62" t="s">
        <v>27</v>
      </c>
      <c r="N357" s="62" t="s">
        <v>1417</v>
      </c>
      <c r="O357" s="62" t="s">
        <v>1418</v>
      </c>
      <c r="P357" s="63" t="str">
        <f>+38(063)0336118</f>
        <v>#ERROR!</v>
      </c>
      <c r="Q357" s="62" t="s">
        <v>1382</v>
      </c>
      <c r="R357" s="62" t="s">
        <v>40</v>
      </c>
      <c r="S357" s="62" t="s">
        <v>1419</v>
      </c>
      <c r="T357" s="64"/>
    </row>
    <row r="358">
      <c r="A358" s="12">
        <v>357.0</v>
      </c>
      <c r="B358" s="62" t="s">
        <v>1420</v>
      </c>
      <c r="C358" s="62" t="s">
        <v>1378</v>
      </c>
      <c r="D358" s="62" t="s">
        <v>214</v>
      </c>
      <c r="E358" s="62"/>
      <c r="F358" s="62" t="s">
        <v>1421</v>
      </c>
      <c r="G358" s="62" t="s">
        <v>25</v>
      </c>
      <c r="H358" s="62" t="s">
        <v>26</v>
      </c>
      <c r="I358" s="62" t="s">
        <v>27</v>
      </c>
      <c r="J358" s="62" t="s">
        <v>1422</v>
      </c>
      <c r="K358" s="62" t="s">
        <v>1381</v>
      </c>
      <c r="L358" s="62" t="s">
        <v>26</v>
      </c>
      <c r="M358" s="62" t="s">
        <v>27</v>
      </c>
      <c r="N358" s="62" t="s">
        <v>1422</v>
      </c>
      <c r="O358" s="62" t="s">
        <v>1381</v>
      </c>
      <c r="P358" s="63" t="str">
        <f>+38(063)0336118</f>
        <v>#ERROR!</v>
      </c>
      <c r="Q358" s="62" t="s">
        <v>1382</v>
      </c>
      <c r="R358" s="62" t="s">
        <v>81</v>
      </c>
      <c r="S358" s="62" t="s">
        <v>1383</v>
      </c>
      <c r="T358" s="64"/>
    </row>
    <row r="359">
      <c r="A359" s="12">
        <v>358.0</v>
      </c>
      <c r="B359" s="62" t="s">
        <v>1423</v>
      </c>
      <c r="C359" s="62" t="s">
        <v>1378</v>
      </c>
      <c r="D359" s="62" t="s">
        <v>214</v>
      </c>
      <c r="E359" s="62"/>
      <c r="F359" s="62" t="s">
        <v>1421</v>
      </c>
      <c r="G359" s="62" t="s">
        <v>25</v>
      </c>
      <c r="H359" s="62" t="s">
        <v>26</v>
      </c>
      <c r="I359" s="62" t="s">
        <v>27</v>
      </c>
      <c r="J359" s="62" t="s">
        <v>1422</v>
      </c>
      <c r="K359" s="62" t="s">
        <v>1381</v>
      </c>
      <c r="L359" s="62" t="s">
        <v>26</v>
      </c>
      <c r="M359" s="62" t="s">
        <v>1424</v>
      </c>
      <c r="N359" s="62" t="s">
        <v>1401</v>
      </c>
      <c r="O359" s="62" t="s">
        <v>1402</v>
      </c>
      <c r="P359" s="63" t="str">
        <f>+38(063)0336118</f>
        <v>#ERROR!</v>
      </c>
      <c r="Q359" s="62" t="s">
        <v>1382</v>
      </c>
      <c r="R359" s="62" t="s">
        <v>81</v>
      </c>
      <c r="S359" s="62" t="s">
        <v>1403</v>
      </c>
      <c r="T359" s="64"/>
    </row>
    <row r="360">
      <c r="A360" s="12">
        <v>359.0</v>
      </c>
      <c r="B360" s="62" t="s">
        <v>1425</v>
      </c>
      <c r="C360" s="62" t="s">
        <v>1378</v>
      </c>
      <c r="D360" s="62" t="s">
        <v>214</v>
      </c>
      <c r="E360" s="62"/>
      <c r="F360" s="62" t="s">
        <v>1421</v>
      </c>
      <c r="G360" s="62" t="s">
        <v>25</v>
      </c>
      <c r="H360" s="62" t="s">
        <v>26</v>
      </c>
      <c r="I360" s="62" t="s">
        <v>27</v>
      </c>
      <c r="J360" s="62" t="s">
        <v>1422</v>
      </c>
      <c r="K360" s="62" t="s">
        <v>1381</v>
      </c>
      <c r="L360" s="62" t="s">
        <v>26</v>
      </c>
      <c r="M360" s="62" t="s">
        <v>27</v>
      </c>
      <c r="N360" s="62" t="s">
        <v>1417</v>
      </c>
      <c r="O360" s="62" t="s">
        <v>1418</v>
      </c>
      <c r="P360" s="63" t="str">
        <f>+38(063)0336118</f>
        <v>#ERROR!</v>
      </c>
      <c r="Q360" s="62" t="s">
        <v>1382</v>
      </c>
      <c r="R360" s="62" t="s">
        <v>81</v>
      </c>
      <c r="S360" s="62" t="s">
        <v>1419</v>
      </c>
      <c r="T360" s="64"/>
    </row>
    <row r="361">
      <c r="A361" s="12">
        <v>360.0</v>
      </c>
      <c r="B361" s="62" t="s">
        <v>1426</v>
      </c>
      <c r="C361" s="62" t="s">
        <v>1378</v>
      </c>
      <c r="D361" s="62" t="s">
        <v>214</v>
      </c>
      <c r="E361" s="62"/>
      <c r="F361" s="62" t="s">
        <v>1421</v>
      </c>
      <c r="G361" s="62" t="s">
        <v>25</v>
      </c>
      <c r="H361" s="62" t="s">
        <v>26</v>
      </c>
      <c r="I361" s="62" t="s">
        <v>27</v>
      </c>
      <c r="J361" s="62" t="s">
        <v>1422</v>
      </c>
      <c r="K361" s="62" t="s">
        <v>1381</v>
      </c>
      <c r="L361" s="62" t="s">
        <v>26</v>
      </c>
      <c r="M361" s="62" t="s">
        <v>27</v>
      </c>
      <c r="N361" s="62" t="s">
        <v>1405</v>
      </c>
      <c r="O361" s="62" t="s">
        <v>1427</v>
      </c>
      <c r="P361" s="63" t="str">
        <f>+38(063)0336118</f>
        <v>#ERROR!</v>
      </c>
      <c r="Q361" s="62" t="s">
        <v>1382</v>
      </c>
      <c r="R361" s="62" t="s">
        <v>81</v>
      </c>
      <c r="S361" s="62" t="s">
        <v>1407</v>
      </c>
      <c r="T361" s="64"/>
    </row>
    <row r="362">
      <c r="A362" s="12">
        <v>361.0</v>
      </c>
      <c r="B362" s="62" t="s">
        <v>1428</v>
      </c>
      <c r="C362" s="62" t="s">
        <v>1378</v>
      </c>
      <c r="D362" s="62" t="s">
        <v>214</v>
      </c>
      <c r="E362" s="62"/>
      <c r="F362" s="62" t="s">
        <v>1421</v>
      </c>
      <c r="G362" s="62" t="s">
        <v>25</v>
      </c>
      <c r="H362" s="62" t="s">
        <v>26</v>
      </c>
      <c r="I362" s="62" t="s">
        <v>27</v>
      </c>
      <c r="J362" s="62" t="s">
        <v>1422</v>
      </c>
      <c r="K362" s="62" t="s">
        <v>1381</v>
      </c>
      <c r="L362" s="62" t="s">
        <v>26</v>
      </c>
      <c r="M362" s="62" t="s">
        <v>27</v>
      </c>
      <c r="N362" s="62" t="s">
        <v>1409</v>
      </c>
      <c r="O362" s="62" t="s">
        <v>269</v>
      </c>
      <c r="P362" s="63" t="str">
        <f>+38(063)0336118</f>
        <v>#ERROR!</v>
      </c>
      <c r="Q362" s="62" t="s">
        <v>1382</v>
      </c>
      <c r="R362" s="62" t="s">
        <v>81</v>
      </c>
      <c r="S362" s="62" t="s">
        <v>1411</v>
      </c>
      <c r="T362" s="64"/>
    </row>
    <row r="363">
      <c r="A363" s="12">
        <v>362.0</v>
      </c>
      <c r="B363" s="62" t="s">
        <v>1429</v>
      </c>
      <c r="C363" s="62" t="s">
        <v>1378</v>
      </c>
      <c r="D363" s="62" t="s">
        <v>214</v>
      </c>
      <c r="E363" s="62"/>
      <c r="F363" s="62" t="s">
        <v>1421</v>
      </c>
      <c r="G363" s="62" t="s">
        <v>25</v>
      </c>
      <c r="H363" s="62" t="s">
        <v>26</v>
      </c>
      <c r="I363" s="62" t="s">
        <v>27</v>
      </c>
      <c r="J363" s="62" t="s">
        <v>1422</v>
      </c>
      <c r="K363" s="62" t="s">
        <v>1381</v>
      </c>
      <c r="L363" s="62" t="s">
        <v>26</v>
      </c>
      <c r="M363" s="62" t="s">
        <v>27</v>
      </c>
      <c r="N363" s="62" t="s">
        <v>1393</v>
      </c>
      <c r="O363" s="62" t="s">
        <v>1394</v>
      </c>
      <c r="P363" s="63" t="str">
        <f>+38(063)0336118</f>
        <v>#ERROR!</v>
      </c>
      <c r="Q363" s="62" t="s">
        <v>1382</v>
      </c>
      <c r="R363" s="62" t="s">
        <v>81</v>
      </c>
      <c r="S363" s="62" t="s">
        <v>1395</v>
      </c>
      <c r="T363" s="64"/>
    </row>
    <row r="364">
      <c r="A364" s="12">
        <v>363.0</v>
      </c>
      <c r="B364" s="62" t="s">
        <v>1430</v>
      </c>
      <c r="C364" s="62" t="s">
        <v>1378</v>
      </c>
      <c r="D364" s="62" t="s">
        <v>214</v>
      </c>
      <c r="E364" s="62"/>
      <c r="F364" s="62" t="s">
        <v>1421</v>
      </c>
      <c r="G364" s="62" t="s">
        <v>25</v>
      </c>
      <c r="H364" s="62" t="s">
        <v>26</v>
      </c>
      <c r="I364" s="62" t="s">
        <v>27</v>
      </c>
      <c r="J364" s="62" t="s">
        <v>1422</v>
      </c>
      <c r="K364" s="62" t="s">
        <v>1381</v>
      </c>
      <c r="L364" s="62" t="s">
        <v>26</v>
      </c>
      <c r="M364" s="62" t="s">
        <v>27</v>
      </c>
      <c r="N364" s="62" t="s">
        <v>1389</v>
      </c>
      <c r="O364" s="62" t="s">
        <v>1390</v>
      </c>
      <c r="P364" s="63" t="str">
        <f>+38(063)0336118</f>
        <v>#ERROR!</v>
      </c>
      <c r="Q364" s="62" t="s">
        <v>1382</v>
      </c>
      <c r="R364" s="62" t="s">
        <v>81</v>
      </c>
      <c r="S364" s="62" t="s">
        <v>1391</v>
      </c>
      <c r="T364" s="64"/>
    </row>
    <row r="365">
      <c r="A365" s="12">
        <v>364.0</v>
      </c>
      <c r="B365" s="62" t="s">
        <v>1431</v>
      </c>
      <c r="C365" s="62" t="s">
        <v>1378</v>
      </c>
      <c r="D365" s="62" t="s">
        <v>214</v>
      </c>
      <c r="E365" s="62"/>
      <c r="F365" s="62" t="s">
        <v>1421</v>
      </c>
      <c r="G365" s="62" t="s">
        <v>25</v>
      </c>
      <c r="H365" s="62" t="s">
        <v>26</v>
      </c>
      <c r="I365" s="62" t="s">
        <v>27</v>
      </c>
      <c r="J365" s="62" t="s">
        <v>1422</v>
      </c>
      <c r="K365" s="62" t="s">
        <v>1381</v>
      </c>
      <c r="L365" s="62" t="s">
        <v>26</v>
      </c>
      <c r="M365" s="62" t="s">
        <v>27</v>
      </c>
      <c r="N365" s="62" t="s">
        <v>1385</v>
      </c>
      <c r="O365" s="62" t="s">
        <v>1432</v>
      </c>
      <c r="P365" s="63" t="str">
        <f>+38(063)0336118</f>
        <v>#ERROR!</v>
      </c>
      <c r="Q365" s="62" t="s">
        <v>1382</v>
      </c>
      <c r="R365" s="62" t="s">
        <v>81</v>
      </c>
      <c r="S365" s="62" t="s">
        <v>1387</v>
      </c>
      <c r="T365" s="64"/>
    </row>
    <row r="366">
      <c r="A366" s="12">
        <v>365.0</v>
      </c>
      <c r="B366" s="62" t="s">
        <v>1433</v>
      </c>
      <c r="C366" s="62" t="s">
        <v>1378</v>
      </c>
      <c r="D366" s="62" t="s">
        <v>214</v>
      </c>
      <c r="E366" s="62"/>
      <c r="F366" s="62" t="s">
        <v>1421</v>
      </c>
      <c r="G366" s="62" t="s">
        <v>25</v>
      </c>
      <c r="H366" s="62" t="s">
        <v>26</v>
      </c>
      <c r="I366" s="62" t="s">
        <v>27</v>
      </c>
      <c r="J366" s="62" t="s">
        <v>1422</v>
      </c>
      <c r="K366" s="62" t="s">
        <v>1381</v>
      </c>
      <c r="L366" s="62" t="s">
        <v>26</v>
      </c>
      <c r="M366" s="62" t="s">
        <v>27</v>
      </c>
      <c r="N366" s="62" t="s">
        <v>1397</v>
      </c>
      <c r="O366" s="62" t="s">
        <v>1398</v>
      </c>
      <c r="P366" s="63" t="str">
        <f>+38(063)0336118</f>
        <v>#ERROR!</v>
      </c>
      <c r="Q366" s="62" t="s">
        <v>1382</v>
      </c>
      <c r="R366" s="62" t="s">
        <v>81</v>
      </c>
      <c r="S366" s="62" t="s">
        <v>1399</v>
      </c>
      <c r="T366" s="64"/>
    </row>
    <row r="367">
      <c r="A367" s="12">
        <v>366.0</v>
      </c>
      <c r="B367" s="62" t="s">
        <v>1434</v>
      </c>
      <c r="C367" s="62" t="s">
        <v>1378</v>
      </c>
      <c r="D367" s="62" t="s">
        <v>214</v>
      </c>
      <c r="E367" s="62"/>
      <c r="F367" s="62" t="s">
        <v>1421</v>
      </c>
      <c r="G367" s="62" t="s">
        <v>25</v>
      </c>
      <c r="H367" s="62" t="s">
        <v>26</v>
      </c>
      <c r="I367" s="62" t="s">
        <v>27</v>
      </c>
      <c r="J367" s="62" t="s">
        <v>1422</v>
      </c>
      <c r="K367" s="62" t="s">
        <v>1381</v>
      </c>
      <c r="L367" s="62" t="s">
        <v>26</v>
      </c>
      <c r="M367" s="62" t="s">
        <v>27</v>
      </c>
      <c r="N367" s="62" t="s">
        <v>1413</v>
      </c>
      <c r="O367" s="62" t="s">
        <v>1435</v>
      </c>
      <c r="P367" s="63" t="str">
        <f>+38(063)0336118</f>
        <v>#ERROR!</v>
      </c>
      <c r="Q367" s="62" t="s">
        <v>1382</v>
      </c>
      <c r="R367" s="62" t="s">
        <v>81</v>
      </c>
      <c r="S367" s="62" t="s">
        <v>1415</v>
      </c>
      <c r="T367" s="64"/>
    </row>
    <row r="368">
      <c r="A368" s="12">
        <v>367.0</v>
      </c>
      <c r="B368" s="62" t="s">
        <v>1436</v>
      </c>
      <c r="C368" s="62" t="s">
        <v>1378</v>
      </c>
      <c r="D368" s="62" t="s">
        <v>214</v>
      </c>
      <c r="E368" s="62"/>
      <c r="F368" s="62" t="s">
        <v>1421</v>
      </c>
      <c r="G368" s="62" t="s">
        <v>25</v>
      </c>
      <c r="H368" s="62" t="s">
        <v>26</v>
      </c>
      <c r="I368" s="62" t="s">
        <v>27</v>
      </c>
      <c r="J368" s="62" t="s">
        <v>1422</v>
      </c>
      <c r="K368" s="62" t="s">
        <v>1381</v>
      </c>
      <c r="L368" s="62" t="s">
        <v>26</v>
      </c>
      <c r="M368" s="62" t="s">
        <v>27</v>
      </c>
      <c r="N368" s="62" t="s">
        <v>1437</v>
      </c>
      <c r="O368" s="62" t="s">
        <v>1438</v>
      </c>
      <c r="P368" s="63" t="str">
        <f>+38(063)0336118</f>
        <v>#ERROR!</v>
      </c>
      <c r="Q368" s="62" t="s">
        <v>1382</v>
      </c>
      <c r="R368" s="62" t="s">
        <v>81</v>
      </c>
      <c r="S368" s="62" t="s">
        <v>1439</v>
      </c>
      <c r="T368" s="64"/>
    </row>
    <row r="369">
      <c r="A369" s="12">
        <v>368.0</v>
      </c>
      <c r="B369" s="62" t="s">
        <v>1440</v>
      </c>
      <c r="C369" s="62" t="s">
        <v>1378</v>
      </c>
      <c r="D369" s="62" t="s">
        <v>214</v>
      </c>
      <c r="E369" s="62"/>
      <c r="F369" s="62" t="s">
        <v>1421</v>
      </c>
      <c r="G369" s="62" t="s">
        <v>25</v>
      </c>
      <c r="H369" s="62" t="s">
        <v>26</v>
      </c>
      <c r="I369" s="62" t="s">
        <v>27</v>
      </c>
      <c r="J369" s="62" t="s">
        <v>1422</v>
      </c>
      <c r="K369" s="62" t="s">
        <v>1381</v>
      </c>
      <c r="L369" s="62" t="s">
        <v>26</v>
      </c>
      <c r="M369" s="62" t="s">
        <v>27</v>
      </c>
      <c r="N369" s="62" t="s">
        <v>1441</v>
      </c>
      <c r="O369" s="62" t="s">
        <v>1442</v>
      </c>
      <c r="P369" s="63" t="str">
        <f>+38(063)0336118</f>
        <v>#ERROR!</v>
      </c>
      <c r="Q369" s="62" t="s">
        <v>1382</v>
      </c>
      <c r="R369" s="62" t="s">
        <v>81</v>
      </c>
      <c r="S369" s="62" t="s">
        <v>1443</v>
      </c>
      <c r="T369" s="64"/>
    </row>
    <row r="370">
      <c r="A370" s="12">
        <v>369.0</v>
      </c>
      <c r="B370" s="62" t="s">
        <v>1444</v>
      </c>
      <c r="C370" s="62" t="s">
        <v>1378</v>
      </c>
      <c r="D370" s="62" t="s">
        <v>214</v>
      </c>
      <c r="E370" s="62"/>
      <c r="F370" s="62" t="s">
        <v>1421</v>
      </c>
      <c r="G370" s="62" t="s">
        <v>25</v>
      </c>
      <c r="H370" s="62" t="s">
        <v>26</v>
      </c>
      <c r="I370" s="62" t="s">
        <v>27</v>
      </c>
      <c r="J370" s="62" t="s">
        <v>1422</v>
      </c>
      <c r="K370" s="62" t="s">
        <v>1381</v>
      </c>
      <c r="L370" s="62" t="s">
        <v>26</v>
      </c>
      <c r="M370" s="62" t="s">
        <v>27</v>
      </c>
      <c r="N370" s="62" t="s">
        <v>1445</v>
      </c>
      <c r="O370" s="62" t="s">
        <v>1446</v>
      </c>
      <c r="P370" s="63" t="str">
        <f>+38(063)0336118</f>
        <v>#ERROR!</v>
      </c>
      <c r="Q370" s="62" t="s">
        <v>1382</v>
      </c>
      <c r="R370" s="62" t="s">
        <v>81</v>
      </c>
      <c r="S370" s="62" t="s">
        <v>1447</v>
      </c>
      <c r="T370" s="64"/>
    </row>
    <row r="371">
      <c r="A371" s="12">
        <v>370.0</v>
      </c>
      <c r="B371" s="62" t="s">
        <v>1448</v>
      </c>
      <c r="C371" s="62" t="s">
        <v>1378</v>
      </c>
      <c r="D371" s="62" t="s">
        <v>214</v>
      </c>
      <c r="E371" s="62"/>
      <c r="F371" s="62" t="s">
        <v>1421</v>
      </c>
      <c r="G371" s="62" t="s">
        <v>25</v>
      </c>
      <c r="H371" s="62" t="s">
        <v>26</v>
      </c>
      <c r="I371" s="62" t="s">
        <v>27</v>
      </c>
      <c r="J371" s="62" t="s">
        <v>1422</v>
      </c>
      <c r="K371" s="62" t="s">
        <v>1381</v>
      </c>
      <c r="L371" s="62" t="s">
        <v>26</v>
      </c>
      <c r="M371" s="62" t="s">
        <v>27</v>
      </c>
      <c r="N371" s="62" t="s">
        <v>1449</v>
      </c>
      <c r="O371" s="62" t="s">
        <v>1450</v>
      </c>
      <c r="P371" s="63" t="str">
        <f>+38(063)0336118</f>
        <v>#ERROR!</v>
      </c>
      <c r="Q371" s="62" t="s">
        <v>1382</v>
      </c>
      <c r="R371" s="62" t="s">
        <v>81</v>
      </c>
      <c r="S371" s="62" t="s">
        <v>1451</v>
      </c>
      <c r="T371" s="64"/>
    </row>
    <row r="372">
      <c r="A372" s="12">
        <v>371.0</v>
      </c>
      <c r="B372" s="62" t="s">
        <v>1452</v>
      </c>
      <c r="C372" s="62" t="s">
        <v>1378</v>
      </c>
      <c r="D372" s="62" t="s">
        <v>214</v>
      </c>
      <c r="E372" s="62">
        <v>4.46297E7</v>
      </c>
      <c r="F372" s="62" t="s">
        <v>1421</v>
      </c>
      <c r="G372" s="62" t="s">
        <v>25</v>
      </c>
      <c r="H372" s="62" t="s">
        <v>26</v>
      </c>
      <c r="I372" s="62" t="s">
        <v>27</v>
      </c>
      <c r="J372" s="62" t="s">
        <v>1422</v>
      </c>
      <c r="K372" s="62" t="s">
        <v>1381</v>
      </c>
      <c r="L372" s="62" t="s">
        <v>26</v>
      </c>
      <c r="M372" s="62" t="s">
        <v>27</v>
      </c>
      <c r="N372" s="62" t="s">
        <v>1453</v>
      </c>
      <c r="O372" s="62" t="s">
        <v>1381</v>
      </c>
      <c r="P372" s="63" t="str">
        <f>+38(063)0336118</f>
        <v>#ERROR!</v>
      </c>
      <c r="Q372" s="62" t="s">
        <v>1382</v>
      </c>
      <c r="R372" s="62" t="s">
        <v>81</v>
      </c>
      <c r="S372" s="62" t="s">
        <v>1383</v>
      </c>
      <c r="T372" s="64"/>
    </row>
    <row r="373">
      <c r="A373" s="12">
        <v>372.0</v>
      </c>
      <c r="B373" s="56" t="s">
        <v>1454</v>
      </c>
      <c r="C373" s="56" t="s">
        <v>1455</v>
      </c>
      <c r="D373" s="56" t="s">
        <v>214</v>
      </c>
      <c r="E373" s="56">
        <v>4.2970904E7</v>
      </c>
      <c r="F373" s="56" t="s">
        <v>1456</v>
      </c>
      <c r="G373" s="56" t="s">
        <v>25</v>
      </c>
      <c r="H373" s="56" t="s">
        <v>1457</v>
      </c>
      <c r="I373" s="56" t="s">
        <v>27</v>
      </c>
      <c r="J373" s="56" t="s">
        <v>1458</v>
      </c>
      <c r="K373" s="56" t="s">
        <v>1459</v>
      </c>
      <c r="L373" s="56" t="s">
        <v>26</v>
      </c>
      <c r="M373" s="56" t="s">
        <v>27</v>
      </c>
      <c r="N373" s="56" t="s">
        <v>1458</v>
      </c>
      <c r="O373" s="56" t="s">
        <v>1459</v>
      </c>
      <c r="P373" s="70" t="s">
        <v>1460</v>
      </c>
      <c r="Q373" s="56" t="s">
        <v>1461</v>
      </c>
      <c r="R373" s="56" t="s">
        <v>40</v>
      </c>
      <c r="S373" s="56" t="s">
        <v>1462</v>
      </c>
      <c r="T373" s="56"/>
    </row>
    <row r="374">
      <c r="A374" s="12">
        <v>373.0</v>
      </c>
      <c r="B374" s="56" t="s">
        <v>1463</v>
      </c>
      <c r="C374" s="56" t="s">
        <v>1455</v>
      </c>
      <c r="D374" s="56" t="s">
        <v>214</v>
      </c>
      <c r="E374" s="56" t="s">
        <v>91</v>
      </c>
      <c r="F374" s="56" t="s">
        <v>1464</v>
      </c>
      <c r="G374" s="56" t="s">
        <v>25</v>
      </c>
      <c r="H374" s="56" t="s">
        <v>1457</v>
      </c>
      <c r="I374" s="56" t="s">
        <v>27</v>
      </c>
      <c r="J374" s="56" t="s">
        <v>1465</v>
      </c>
      <c r="K374" s="56" t="s">
        <v>1466</v>
      </c>
      <c r="L374" s="56" t="s">
        <v>26</v>
      </c>
      <c r="M374" s="56" t="s">
        <v>27</v>
      </c>
      <c r="N374" s="56" t="s">
        <v>1465</v>
      </c>
      <c r="O374" s="56" t="s">
        <v>1466</v>
      </c>
      <c r="P374" s="70" t="s">
        <v>1467</v>
      </c>
      <c r="Q374" s="56" t="s">
        <v>1461</v>
      </c>
      <c r="R374" s="56" t="s">
        <v>40</v>
      </c>
      <c r="S374" s="56" t="s">
        <v>1468</v>
      </c>
      <c r="T374" s="56"/>
    </row>
    <row r="375">
      <c r="A375" s="12">
        <v>374.0</v>
      </c>
      <c r="B375" s="56" t="s">
        <v>1469</v>
      </c>
      <c r="C375" s="56" t="s">
        <v>1455</v>
      </c>
      <c r="D375" s="56" t="s">
        <v>214</v>
      </c>
      <c r="E375" s="56" t="s">
        <v>91</v>
      </c>
      <c r="F375" s="56" t="s">
        <v>1470</v>
      </c>
      <c r="G375" s="56" t="s">
        <v>25</v>
      </c>
      <c r="H375" s="56" t="s">
        <v>1457</v>
      </c>
      <c r="I375" s="56" t="s">
        <v>27</v>
      </c>
      <c r="J375" s="56" t="s">
        <v>1471</v>
      </c>
      <c r="K375" s="56" t="s">
        <v>1472</v>
      </c>
      <c r="L375" s="56" t="s">
        <v>26</v>
      </c>
      <c r="M375" s="56" t="s">
        <v>27</v>
      </c>
      <c r="N375" s="56" t="s">
        <v>1471</v>
      </c>
      <c r="O375" s="56" t="s">
        <v>1472</v>
      </c>
      <c r="P375" s="70" t="s">
        <v>1473</v>
      </c>
      <c r="Q375" s="56" t="s">
        <v>1461</v>
      </c>
      <c r="R375" s="56" t="s">
        <v>40</v>
      </c>
      <c r="S375" s="56" t="s">
        <v>1474</v>
      </c>
      <c r="T375" s="56"/>
    </row>
    <row r="376">
      <c r="A376" s="12">
        <v>375.0</v>
      </c>
      <c r="B376" s="56" t="s">
        <v>1475</v>
      </c>
      <c r="C376" s="56" t="s">
        <v>1455</v>
      </c>
      <c r="D376" s="56" t="s">
        <v>214</v>
      </c>
      <c r="E376" s="56" t="s">
        <v>91</v>
      </c>
      <c r="F376" s="56" t="s">
        <v>1470</v>
      </c>
      <c r="G376" s="56" t="s">
        <v>25</v>
      </c>
      <c r="H376" s="56" t="s">
        <v>1457</v>
      </c>
      <c r="I376" s="56" t="s">
        <v>27</v>
      </c>
      <c r="J376" s="56" t="s">
        <v>1476</v>
      </c>
      <c r="K376" s="56" t="s">
        <v>1477</v>
      </c>
      <c r="L376" s="56" t="s">
        <v>26</v>
      </c>
      <c r="M376" s="56" t="s">
        <v>27</v>
      </c>
      <c r="N376" s="56" t="s">
        <v>1476</v>
      </c>
      <c r="O376" s="56" t="s">
        <v>1477</v>
      </c>
      <c r="P376" s="70" t="s">
        <v>1473</v>
      </c>
      <c r="Q376" s="56" t="s">
        <v>1461</v>
      </c>
      <c r="R376" s="56" t="s">
        <v>40</v>
      </c>
      <c r="S376" s="56" t="s">
        <v>1478</v>
      </c>
      <c r="T376" s="56"/>
    </row>
    <row r="377">
      <c r="A377" s="12">
        <v>376.0</v>
      </c>
      <c r="B377" s="56" t="s">
        <v>1479</v>
      </c>
      <c r="C377" s="56" t="s">
        <v>1455</v>
      </c>
      <c r="D377" s="56" t="s">
        <v>214</v>
      </c>
      <c r="E377" s="56">
        <v>4.5626784E7</v>
      </c>
      <c r="F377" s="56" t="s">
        <v>1480</v>
      </c>
      <c r="G377" s="56" t="s">
        <v>25</v>
      </c>
      <c r="H377" s="56" t="s">
        <v>1457</v>
      </c>
      <c r="I377" s="56" t="s">
        <v>27</v>
      </c>
      <c r="J377" s="56" t="s">
        <v>1458</v>
      </c>
      <c r="K377" s="56" t="s">
        <v>720</v>
      </c>
      <c r="L377" s="56" t="s">
        <v>26</v>
      </c>
      <c r="M377" s="56" t="s">
        <v>27</v>
      </c>
      <c r="N377" s="56" t="s">
        <v>1458</v>
      </c>
      <c r="O377" s="56" t="s">
        <v>720</v>
      </c>
      <c r="P377" s="70" t="s">
        <v>1481</v>
      </c>
      <c r="Q377" s="56" t="s">
        <v>1482</v>
      </c>
      <c r="R377" s="56" t="s">
        <v>81</v>
      </c>
      <c r="S377" s="56" t="s">
        <v>1462</v>
      </c>
      <c r="T377" s="56"/>
    </row>
    <row r="378">
      <c r="A378" s="12">
        <v>377.0</v>
      </c>
      <c r="B378" s="56" t="s">
        <v>1483</v>
      </c>
      <c r="C378" s="56" t="s">
        <v>1455</v>
      </c>
      <c r="D378" s="56" t="s">
        <v>214</v>
      </c>
      <c r="E378" s="56" t="s">
        <v>91</v>
      </c>
      <c r="F378" s="56" t="s">
        <v>1480</v>
      </c>
      <c r="G378" s="56" t="s">
        <v>25</v>
      </c>
      <c r="H378" s="56" t="s">
        <v>1457</v>
      </c>
      <c r="I378" s="56" t="s">
        <v>27</v>
      </c>
      <c r="J378" s="56" t="s">
        <v>1465</v>
      </c>
      <c r="K378" s="56" t="s">
        <v>1466</v>
      </c>
      <c r="L378" s="56" t="s">
        <v>26</v>
      </c>
      <c r="M378" s="56" t="s">
        <v>27</v>
      </c>
      <c r="N378" s="56" t="s">
        <v>1465</v>
      </c>
      <c r="O378" s="56" t="s">
        <v>1466</v>
      </c>
      <c r="P378" s="70" t="s">
        <v>1481</v>
      </c>
      <c r="Q378" s="56" t="s">
        <v>1482</v>
      </c>
      <c r="R378" s="56" t="s">
        <v>81</v>
      </c>
      <c r="S378" s="56" t="s">
        <v>1468</v>
      </c>
      <c r="T378" s="56"/>
    </row>
    <row r="379" ht="149.25" customHeight="1">
      <c r="A379" s="12">
        <v>378.0</v>
      </c>
      <c r="B379" s="56" t="s">
        <v>1484</v>
      </c>
      <c r="C379" s="56" t="s">
        <v>1455</v>
      </c>
      <c r="D379" s="56" t="s">
        <v>214</v>
      </c>
      <c r="E379" s="56" t="s">
        <v>91</v>
      </c>
      <c r="F379" s="56" t="s">
        <v>1480</v>
      </c>
      <c r="G379" s="56" t="s">
        <v>25</v>
      </c>
      <c r="H379" s="56" t="s">
        <v>1457</v>
      </c>
      <c r="I379" s="56" t="s">
        <v>27</v>
      </c>
      <c r="J379" s="56" t="s">
        <v>1471</v>
      </c>
      <c r="K379" s="56" t="s">
        <v>1472</v>
      </c>
      <c r="L379" s="56" t="s">
        <v>26</v>
      </c>
      <c r="M379" s="56" t="s">
        <v>27</v>
      </c>
      <c r="N379" s="56" t="s">
        <v>1471</v>
      </c>
      <c r="O379" s="56" t="s">
        <v>1472</v>
      </c>
      <c r="P379" s="70" t="s">
        <v>1485</v>
      </c>
      <c r="Q379" s="56" t="s">
        <v>1482</v>
      </c>
      <c r="R379" s="56" t="s">
        <v>40</v>
      </c>
      <c r="S379" s="56" t="s">
        <v>1474</v>
      </c>
      <c r="T379" s="56"/>
    </row>
    <row r="380">
      <c r="A380" s="12">
        <v>379.0</v>
      </c>
      <c r="B380" s="71" t="s">
        <v>1486</v>
      </c>
      <c r="C380" s="71" t="s">
        <v>1487</v>
      </c>
      <c r="D380" s="71" t="s">
        <v>23</v>
      </c>
      <c r="E380" s="71">
        <v>4.3966291E7</v>
      </c>
      <c r="F380" s="71" t="s">
        <v>1488</v>
      </c>
      <c r="G380" s="71" t="s">
        <v>25</v>
      </c>
      <c r="H380" s="71" t="s">
        <v>26</v>
      </c>
      <c r="I380" s="71" t="s">
        <v>27</v>
      </c>
      <c r="J380" s="71" t="s">
        <v>1489</v>
      </c>
      <c r="K380" s="71" t="s">
        <v>1490</v>
      </c>
      <c r="L380" s="71" t="s">
        <v>26</v>
      </c>
      <c r="M380" s="71" t="s">
        <v>27</v>
      </c>
      <c r="N380" s="71" t="s">
        <v>1489</v>
      </c>
      <c r="O380" s="71" t="s">
        <v>1491</v>
      </c>
      <c r="P380" s="72" t="str">
        <f>+38(063)960-05-93</f>
        <v>#ERROR!</v>
      </c>
      <c r="Q380" s="71" t="s">
        <v>1492</v>
      </c>
      <c r="R380" s="71" t="s">
        <v>140</v>
      </c>
      <c r="S380" s="71" t="s">
        <v>1493</v>
      </c>
      <c r="T380" s="73"/>
    </row>
    <row r="381">
      <c r="A381" s="12">
        <v>380.0</v>
      </c>
      <c r="B381" s="71" t="s">
        <v>1494</v>
      </c>
      <c r="C381" s="71" t="s">
        <v>1487</v>
      </c>
      <c r="D381" s="71" t="s">
        <v>23</v>
      </c>
      <c r="E381" s="71">
        <v>4.3966291E7</v>
      </c>
      <c r="F381" s="71" t="s">
        <v>1488</v>
      </c>
      <c r="G381" s="71" t="s">
        <v>25</v>
      </c>
      <c r="H381" s="71" t="s">
        <v>26</v>
      </c>
      <c r="I381" s="71" t="s">
        <v>27</v>
      </c>
      <c r="J381" s="71" t="s">
        <v>1489</v>
      </c>
      <c r="K381" s="71" t="s">
        <v>1490</v>
      </c>
      <c r="L381" s="71" t="s">
        <v>26</v>
      </c>
      <c r="M381" s="71" t="s">
        <v>27</v>
      </c>
      <c r="N381" s="71" t="s">
        <v>1489</v>
      </c>
      <c r="O381" s="71" t="s">
        <v>1491</v>
      </c>
      <c r="P381" s="72" t="str">
        <f>+38(063)960-05-93</f>
        <v>#ERROR!</v>
      </c>
      <c r="Q381" s="71" t="s">
        <v>1492</v>
      </c>
      <c r="R381" s="71" t="s">
        <v>140</v>
      </c>
      <c r="S381" s="71" t="s">
        <v>1493</v>
      </c>
      <c r="T381" s="73"/>
    </row>
    <row r="382">
      <c r="A382" s="12">
        <v>381.0</v>
      </c>
      <c r="B382" s="71" t="s">
        <v>1495</v>
      </c>
      <c r="C382" s="71" t="s">
        <v>1487</v>
      </c>
      <c r="D382" s="71" t="s">
        <v>23</v>
      </c>
      <c r="E382" s="71">
        <v>4.3966291E7</v>
      </c>
      <c r="F382" s="71" t="s">
        <v>1488</v>
      </c>
      <c r="G382" s="71" t="s">
        <v>25</v>
      </c>
      <c r="H382" s="71" t="s">
        <v>26</v>
      </c>
      <c r="I382" s="71" t="s">
        <v>27</v>
      </c>
      <c r="J382" s="71" t="s">
        <v>1489</v>
      </c>
      <c r="K382" s="71" t="s">
        <v>1490</v>
      </c>
      <c r="L382" s="71" t="s">
        <v>26</v>
      </c>
      <c r="M382" s="71" t="s">
        <v>27</v>
      </c>
      <c r="N382" s="71" t="s">
        <v>1496</v>
      </c>
      <c r="O382" s="71" t="s">
        <v>1497</v>
      </c>
      <c r="P382" s="72" t="str">
        <f>+38(063)960-05-93</f>
        <v>#ERROR!</v>
      </c>
      <c r="Q382" s="71" t="s">
        <v>1492</v>
      </c>
      <c r="R382" s="71" t="s">
        <v>140</v>
      </c>
      <c r="S382" s="71" t="s">
        <v>1498</v>
      </c>
      <c r="T382" s="73"/>
    </row>
    <row r="383">
      <c r="A383" s="12">
        <v>382.0</v>
      </c>
      <c r="B383" s="71" t="s">
        <v>1499</v>
      </c>
      <c r="C383" s="71" t="s">
        <v>1487</v>
      </c>
      <c r="D383" s="71" t="s">
        <v>23</v>
      </c>
      <c r="E383" s="71">
        <v>4.3966291E7</v>
      </c>
      <c r="F383" s="71" t="s">
        <v>1488</v>
      </c>
      <c r="G383" s="71" t="s">
        <v>25</v>
      </c>
      <c r="H383" s="71" t="s">
        <v>26</v>
      </c>
      <c r="I383" s="71" t="s">
        <v>27</v>
      </c>
      <c r="J383" s="71" t="s">
        <v>1489</v>
      </c>
      <c r="K383" s="71" t="s">
        <v>1490</v>
      </c>
      <c r="L383" s="71" t="s">
        <v>26</v>
      </c>
      <c r="M383" s="71" t="s">
        <v>27</v>
      </c>
      <c r="N383" s="71" t="s">
        <v>1500</v>
      </c>
      <c r="O383" s="71" t="s">
        <v>1501</v>
      </c>
      <c r="P383" s="72" t="str">
        <f>+38(063)960-05-93</f>
        <v>#ERROR!</v>
      </c>
      <c r="Q383" s="71" t="s">
        <v>1492</v>
      </c>
      <c r="R383" s="71" t="s">
        <v>140</v>
      </c>
      <c r="S383" s="71" t="s">
        <v>1502</v>
      </c>
      <c r="T383" s="73"/>
    </row>
    <row r="384">
      <c r="A384" s="12">
        <v>383.0</v>
      </c>
      <c r="B384" s="71" t="s">
        <v>1503</v>
      </c>
      <c r="C384" s="71" t="s">
        <v>1487</v>
      </c>
      <c r="D384" s="71" t="s">
        <v>23</v>
      </c>
      <c r="E384" s="71">
        <v>4.3966291E7</v>
      </c>
      <c r="F384" s="71" t="s">
        <v>1488</v>
      </c>
      <c r="G384" s="71" t="s">
        <v>25</v>
      </c>
      <c r="H384" s="71" t="s">
        <v>26</v>
      </c>
      <c r="I384" s="71" t="s">
        <v>27</v>
      </c>
      <c r="J384" s="71" t="s">
        <v>1489</v>
      </c>
      <c r="K384" s="71" t="s">
        <v>1490</v>
      </c>
      <c r="L384" s="71" t="s">
        <v>26</v>
      </c>
      <c r="M384" s="71" t="s">
        <v>27</v>
      </c>
      <c r="N384" s="71" t="s">
        <v>1504</v>
      </c>
      <c r="O384" s="71" t="s">
        <v>1505</v>
      </c>
      <c r="P384" s="72" t="str">
        <f>+38(063)960-05-93</f>
        <v>#ERROR!</v>
      </c>
      <c r="Q384" s="71" t="s">
        <v>1492</v>
      </c>
      <c r="R384" s="71" t="s">
        <v>40</v>
      </c>
      <c r="S384" s="71" t="s">
        <v>1506</v>
      </c>
      <c r="T384" s="73"/>
    </row>
    <row r="385">
      <c r="A385" s="12">
        <v>384.0</v>
      </c>
      <c r="B385" s="71" t="s">
        <v>1507</v>
      </c>
      <c r="C385" s="71" t="s">
        <v>1487</v>
      </c>
      <c r="D385" s="71" t="s">
        <v>23</v>
      </c>
      <c r="E385" s="71">
        <v>4.3966291E7</v>
      </c>
      <c r="F385" s="71" t="s">
        <v>1488</v>
      </c>
      <c r="G385" s="71" t="s">
        <v>25</v>
      </c>
      <c r="H385" s="71" t="s">
        <v>26</v>
      </c>
      <c r="I385" s="71" t="s">
        <v>27</v>
      </c>
      <c r="J385" s="71" t="s">
        <v>1489</v>
      </c>
      <c r="K385" s="71" t="s">
        <v>1490</v>
      </c>
      <c r="L385" s="71" t="s">
        <v>26</v>
      </c>
      <c r="M385" s="71" t="s">
        <v>27</v>
      </c>
      <c r="N385" s="71" t="s">
        <v>1508</v>
      </c>
      <c r="O385" s="71" t="s">
        <v>1509</v>
      </c>
      <c r="P385" s="72" t="str">
        <f>+38(063)960-05-93</f>
        <v>#ERROR!</v>
      </c>
      <c r="Q385" s="71" t="s">
        <v>1492</v>
      </c>
      <c r="R385" s="71" t="s">
        <v>40</v>
      </c>
      <c r="S385" s="71" t="s">
        <v>1510</v>
      </c>
      <c r="T385" s="73"/>
    </row>
    <row r="386">
      <c r="A386" s="12">
        <v>385.0</v>
      </c>
      <c r="B386" s="71" t="s">
        <v>1511</v>
      </c>
      <c r="C386" s="71" t="s">
        <v>1487</v>
      </c>
      <c r="D386" s="71" t="s">
        <v>23</v>
      </c>
      <c r="E386" s="71">
        <v>4.3966291E7</v>
      </c>
      <c r="F386" s="71" t="s">
        <v>1488</v>
      </c>
      <c r="G386" s="71" t="s">
        <v>25</v>
      </c>
      <c r="H386" s="71" t="s">
        <v>26</v>
      </c>
      <c r="I386" s="71" t="s">
        <v>27</v>
      </c>
      <c r="J386" s="71" t="s">
        <v>1489</v>
      </c>
      <c r="K386" s="71" t="s">
        <v>1490</v>
      </c>
      <c r="L386" s="71" t="s">
        <v>26</v>
      </c>
      <c r="M386" s="71" t="s">
        <v>27</v>
      </c>
      <c r="N386" s="71" t="s">
        <v>1512</v>
      </c>
      <c r="O386" s="71" t="s">
        <v>767</v>
      </c>
      <c r="P386" s="72" t="str">
        <f>+38(063)960-05-93</f>
        <v>#ERROR!</v>
      </c>
      <c r="Q386" s="71" t="s">
        <v>1492</v>
      </c>
      <c r="R386" s="71" t="s">
        <v>40</v>
      </c>
      <c r="S386" s="71" t="s">
        <v>1513</v>
      </c>
      <c r="T386" s="73"/>
    </row>
    <row r="387">
      <c r="A387" s="12">
        <v>386.0</v>
      </c>
      <c r="B387" s="71" t="s">
        <v>1514</v>
      </c>
      <c r="C387" s="71" t="s">
        <v>1487</v>
      </c>
      <c r="D387" s="71" t="s">
        <v>23</v>
      </c>
      <c r="E387" s="71">
        <v>4.3966291E7</v>
      </c>
      <c r="F387" s="71" t="s">
        <v>1488</v>
      </c>
      <c r="G387" s="71" t="s">
        <v>25</v>
      </c>
      <c r="H387" s="71" t="s">
        <v>26</v>
      </c>
      <c r="I387" s="71" t="s">
        <v>27</v>
      </c>
      <c r="J387" s="71" t="s">
        <v>1489</v>
      </c>
      <c r="K387" s="71" t="s">
        <v>1490</v>
      </c>
      <c r="L387" s="71" t="s">
        <v>26</v>
      </c>
      <c r="M387" s="71" t="s">
        <v>27</v>
      </c>
      <c r="N387" s="71" t="s">
        <v>1515</v>
      </c>
      <c r="O387" s="71" t="s">
        <v>1516</v>
      </c>
      <c r="P387" s="72" t="str">
        <f>+38(063)960-05-93</f>
        <v>#ERROR!</v>
      </c>
      <c r="Q387" s="71" t="s">
        <v>1492</v>
      </c>
      <c r="R387" s="71" t="s">
        <v>40</v>
      </c>
      <c r="S387" s="71" t="s">
        <v>1517</v>
      </c>
      <c r="T387" s="73"/>
    </row>
    <row r="388">
      <c r="A388" s="12">
        <v>387.0</v>
      </c>
      <c r="B388" s="71" t="s">
        <v>1518</v>
      </c>
      <c r="C388" s="71" t="s">
        <v>1487</v>
      </c>
      <c r="D388" s="71" t="s">
        <v>23</v>
      </c>
      <c r="E388" s="71">
        <v>4.3966291E7</v>
      </c>
      <c r="F388" s="71" t="s">
        <v>1488</v>
      </c>
      <c r="G388" s="71" t="s">
        <v>25</v>
      </c>
      <c r="H388" s="71" t="s">
        <v>26</v>
      </c>
      <c r="I388" s="71" t="s">
        <v>27</v>
      </c>
      <c r="J388" s="71" t="s">
        <v>1489</v>
      </c>
      <c r="K388" s="71" t="s">
        <v>1490</v>
      </c>
      <c r="L388" s="71" t="s">
        <v>26</v>
      </c>
      <c r="M388" s="71" t="s">
        <v>27</v>
      </c>
      <c r="N388" s="71" t="s">
        <v>1519</v>
      </c>
      <c r="O388" s="71" t="s">
        <v>1520</v>
      </c>
      <c r="P388" s="72" t="str">
        <f>+38(063)960-05-93</f>
        <v>#ERROR!</v>
      </c>
      <c r="Q388" s="71" t="s">
        <v>1492</v>
      </c>
      <c r="R388" s="71" t="s">
        <v>40</v>
      </c>
      <c r="S388" s="71" t="s">
        <v>1521</v>
      </c>
      <c r="T388" s="73"/>
    </row>
    <row r="389">
      <c r="A389" s="12">
        <v>388.0</v>
      </c>
      <c r="B389" s="71" t="s">
        <v>1522</v>
      </c>
      <c r="C389" s="71" t="s">
        <v>1487</v>
      </c>
      <c r="D389" s="71" t="s">
        <v>23</v>
      </c>
      <c r="E389" s="71">
        <v>4.3966291E7</v>
      </c>
      <c r="F389" s="71" t="s">
        <v>1488</v>
      </c>
      <c r="G389" s="71" t="s">
        <v>25</v>
      </c>
      <c r="H389" s="71" t="s">
        <v>26</v>
      </c>
      <c r="I389" s="71" t="s">
        <v>27</v>
      </c>
      <c r="J389" s="71" t="s">
        <v>1489</v>
      </c>
      <c r="K389" s="71" t="s">
        <v>1490</v>
      </c>
      <c r="L389" s="71" t="s">
        <v>26</v>
      </c>
      <c r="M389" s="71" t="s">
        <v>27</v>
      </c>
      <c r="N389" s="71" t="s">
        <v>1523</v>
      </c>
      <c r="O389" s="71" t="s">
        <v>1524</v>
      </c>
      <c r="P389" s="72" t="str">
        <f>+38(063)960-05-93</f>
        <v>#ERROR!</v>
      </c>
      <c r="Q389" s="71" t="s">
        <v>1492</v>
      </c>
      <c r="R389" s="71" t="s">
        <v>40</v>
      </c>
      <c r="S389" s="71" t="s">
        <v>1525</v>
      </c>
      <c r="T389" s="73"/>
    </row>
    <row r="390">
      <c r="A390" s="12">
        <v>389.0</v>
      </c>
      <c r="B390" s="71" t="s">
        <v>1526</v>
      </c>
      <c r="C390" s="71" t="s">
        <v>1487</v>
      </c>
      <c r="D390" s="71" t="s">
        <v>23</v>
      </c>
      <c r="E390" s="71">
        <v>4.3966291E7</v>
      </c>
      <c r="F390" s="71" t="s">
        <v>1488</v>
      </c>
      <c r="G390" s="71" t="s">
        <v>25</v>
      </c>
      <c r="H390" s="71" t="s">
        <v>26</v>
      </c>
      <c r="I390" s="71" t="s">
        <v>27</v>
      </c>
      <c r="J390" s="71" t="s">
        <v>1489</v>
      </c>
      <c r="K390" s="71" t="s">
        <v>1490</v>
      </c>
      <c r="L390" s="71" t="s">
        <v>26</v>
      </c>
      <c r="M390" s="71" t="s">
        <v>27</v>
      </c>
      <c r="N390" s="71" t="s">
        <v>1527</v>
      </c>
      <c r="O390" s="71" t="s">
        <v>1528</v>
      </c>
      <c r="P390" s="72" t="str">
        <f>+38(063)960-05-93</f>
        <v>#ERROR!</v>
      </c>
      <c r="Q390" s="71" t="s">
        <v>1492</v>
      </c>
      <c r="R390" s="71" t="s">
        <v>40</v>
      </c>
      <c r="S390" s="71" t="s">
        <v>1529</v>
      </c>
      <c r="T390" s="73"/>
    </row>
    <row r="391">
      <c r="A391" s="12">
        <v>390.0</v>
      </c>
      <c r="B391" s="71" t="s">
        <v>1530</v>
      </c>
      <c r="C391" s="71" t="s">
        <v>1487</v>
      </c>
      <c r="D391" s="71" t="s">
        <v>23</v>
      </c>
      <c r="E391" s="71">
        <v>4.3966291E7</v>
      </c>
      <c r="F391" s="71" t="s">
        <v>1488</v>
      </c>
      <c r="G391" s="71" t="s">
        <v>25</v>
      </c>
      <c r="H391" s="71" t="s">
        <v>26</v>
      </c>
      <c r="I391" s="71" t="s">
        <v>27</v>
      </c>
      <c r="J391" s="71" t="s">
        <v>1489</v>
      </c>
      <c r="K391" s="71" t="s">
        <v>1490</v>
      </c>
      <c r="L391" s="71" t="s">
        <v>26</v>
      </c>
      <c r="M391" s="71" t="s">
        <v>27</v>
      </c>
      <c r="N391" s="71" t="s">
        <v>1531</v>
      </c>
      <c r="O391" s="71" t="s">
        <v>1532</v>
      </c>
      <c r="P391" s="72" t="str">
        <f>+38(063)960-05-93</f>
        <v>#ERROR!</v>
      </c>
      <c r="Q391" s="71" t="s">
        <v>1492</v>
      </c>
      <c r="R391" s="71" t="s">
        <v>40</v>
      </c>
      <c r="S391" s="71" t="s">
        <v>1533</v>
      </c>
      <c r="T391" s="73"/>
    </row>
    <row r="392">
      <c r="A392" s="12">
        <v>391.0</v>
      </c>
      <c r="B392" s="71" t="s">
        <v>1534</v>
      </c>
      <c r="C392" s="71" t="s">
        <v>1487</v>
      </c>
      <c r="D392" s="71" t="s">
        <v>23</v>
      </c>
      <c r="E392" s="71">
        <v>4.3966291E7</v>
      </c>
      <c r="F392" s="71" t="s">
        <v>1488</v>
      </c>
      <c r="G392" s="71" t="s">
        <v>25</v>
      </c>
      <c r="H392" s="71" t="s">
        <v>26</v>
      </c>
      <c r="I392" s="71" t="s">
        <v>27</v>
      </c>
      <c r="J392" s="71" t="s">
        <v>1489</v>
      </c>
      <c r="K392" s="71" t="s">
        <v>1490</v>
      </c>
      <c r="L392" s="71" t="s">
        <v>26</v>
      </c>
      <c r="M392" s="71" t="s">
        <v>27</v>
      </c>
      <c r="N392" s="71" t="s">
        <v>1535</v>
      </c>
      <c r="O392" s="71" t="s">
        <v>1536</v>
      </c>
      <c r="P392" s="72" t="str">
        <f>+38(063)960-05-93</f>
        <v>#ERROR!</v>
      </c>
      <c r="Q392" s="71" t="s">
        <v>1492</v>
      </c>
      <c r="R392" s="71" t="s">
        <v>40</v>
      </c>
      <c r="S392" s="71" t="s">
        <v>1537</v>
      </c>
      <c r="T392" s="73"/>
    </row>
    <row r="393">
      <c r="A393" s="12">
        <v>392.0</v>
      </c>
      <c r="B393" s="71" t="s">
        <v>1538</v>
      </c>
      <c r="C393" s="71" t="s">
        <v>1487</v>
      </c>
      <c r="D393" s="71" t="s">
        <v>71</v>
      </c>
      <c r="E393" s="71">
        <v>5534634.0</v>
      </c>
      <c r="F393" s="71" t="s">
        <v>1539</v>
      </c>
      <c r="G393" s="71" t="s">
        <v>25</v>
      </c>
      <c r="H393" s="71" t="s">
        <v>26</v>
      </c>
      <c r="I393" s="71" t="s">
        <v>27</v>
      </c>
      <c r="J393" s="71" t="s">
        <v>1489</v>
      </c>
      <c r="K393" s="71" t="s">
        <v>1540</v>
      </c>
      <c r="L393" s="71" t="s">
        <v>26</v>
      </c>
      <c r="M393" s="71" t="s">
        <v>27</v>
      </c>
      <c r="N393" s="71" t="s">
        <v>1489</v>
      </c>
      <c r="O393" s="71" t="s">
        <v>1541</v>
      </c>
      <c r="P393" s="72" t="str">
        <f>+38(04641) 2-12-67</f>
        <v>#ERROR!</v>
      </c>
      <c r="Q393" s="71" t="s">
        <v>1542</v>
      </c>
      <c r="R393" s="71" t="s">
        <v>140</v>
      </c>
      <c r="S393" s="71" t="s">
        <v>1493</v>
      </c>
      <c r="T393" s="73"/>
    </row>
    <row r="394">
      <c r="A394" s="12">
        <v>393.0</v>
      </c>
      <c r="B394" s="71" t="s">
        <v>1543</v>
      </c>
      <c r="C394" s="71" t="s">
        <v>1487</v>
      </c>
      <c r="D394" s="71" t="s">
        <v>71</v>
      </c>
      <c r="E394" s="71">
        <v>5534634.0</v>
      </c>
      <c r="F394" s="71" t="s">
        <v>1539</v>
      </c>
      <c r="G394" s="71" t="s">
        <v>25</v>
      </c>
      <c r="H394" s="71" t="s">
        <v>26</v>
      </c>
      <c r="I394" s="71" t="s">
        <v>27</v>
      </c>
      <c r="J394" s="71" t="s">
        <v>1489</v>
      </c>
      <c r="K394" s="71" t="s">
        <v>1540</v>
      </c>
      <c r="L394" s="71" t="s">
        <v>26</v>
      </c>
      <c r="M394" s="71" t="s">
        <v>27</v>
      </c>
      <c r="N394" s="71" t="s">
        <v>1496</v>
      </c>
      <c r="O394" s="71" t="s">
        <v>1544</v>
      </c>
      <c r="P394" s="72" t="str">
        <f>+38(04641) 2-12-67</f>
        <v>#ERROR!</v>
      </c>
      <c r="Q394" s="71" t="s">
        <v>1542</v>
      </c>
      <c r="R394" s="71" t="s">
        <v>140</v>
      </c>
      <c r="S394" s="71" t="s">
        <v>1498</v>
      </c>
      <c r="T394" s="73"/>
    </row>
    <row r="395">
      <c r="A395" s="12">
        <v>394.0</v>
      </c>
      <c r="B395" s="71" t="s">
        <v>1545</v>
      </c>
      <c r="C395" s="71" t="s">
        <v>1487</v>
      </c>
      <c r="D395" s="71" t="s">
        <v>77</v>
      </c>
      <c r="E395" s="71">
        <v>5534634.0</v>
      </c>
      <c r="F395" s="71" t="s">
        <v>1539</v>
      </c>
      <c r="G395" s="71" t="s">
        <v>25</v>
      </c>
      <c r="H395" s="71" t="s">
        <v>26</v>
      </c>
      <c r="I395" s="71" t="s">
        <v>27</v>
      </c>
      <c r="J395" s="71" t="s">
        <v>1489</v>
      </c>
      <c r="K395" s="71" t="s">
        <v>1540</v>
      </c>
      <c r="L395" s="71" t="s">
        <v>26</v>
      </c>
      <c r="M395" s="71" t="s">
        <v>27</v>
      </c>
      <c r="N395" s="71" t="s">
        <v>1546</v>
      </c>
      <c r="O395" s="71" t="s">
        <v>1547</v>
      </c>
      <c r="P395" s="72" t="str">
        <f>+38(04641) 2-12-67</f>
        <v>#ERROR!</v>
      </c>
      <c r="Q395" s="71" t="s">
        <v>1542</v>
      </c>
      <c r="R395" s="71" t="s">
        <v>40</v>
      </c>
      <c r="S395" s="71" t="s">
        <v>1548</v>
      </c>
      <c r="T395" s="73"/>
    </row>
    <row r="396">
      <c r="A396" s="12">
        <v>395.0</v>
      </c>
      <c r="B396" s="71" t="s">
        <v>1549</v>
      </c>
      <c r="C396" s="71" t="s">
        <v>1487</v>
      </c>
      <c r="D396" s="71" t="s">
        <v>77</v>
      </c>
      <c r="E396" s="71">
        <v>5534634.0</v>
      </c>
      <c r="F396" s="71" t="s">
        <v>1539</v>
      </c>
      <c r="G396" s="71" t="s">
        <v>25</v>
      </c>
      <c r="H396" s="71" t="s">
        <v>26</v>
      </c>
      <c r="I396" s="71" t="s">
        <v>27</v>
      </c>
      <c r="J396" s="71" t="s">
        <v>1489</v>
      </c>
      <c r="K396" s="71" t="s">
        <v>1540</v>
      </c>
      <c r="L396" s="71" t="s">
        <v>26</v>
      </c>
      <c r="M396" s="71" t="s">
        <v>27</v>
      </c>
      <c r="N396" s="71" t="s">
        <v>1550</v>
      </c>
      <c r="O396" s="71" t="s">
        <v>1551</v>
      </c>
      <c r="P396" s="72" t="str">
        <f>+38(04641) 2-12-67</f>
        <v>#ERROR!</v>
      </c>
      <c r="Q396" s="71" t="s">
        <v>1542</v>
      </c>
      <c r="R396" s="71" t="s">
        <v>40</v>
      </c>
      <c r="S396" s="71" t="s">
        <v>1506</v>
      </c>
      <c r="T396" s="73"/>
    </row>
    <row r="397">
      <c r="A397" s="12">
        <v>396.0</v>
      </c>
      <c r="B397" s="71" t="s">
        <v>1552</v>
      </c>
      <c r="C397" s="71" t="s">
        <v>1487</v>
      </c>
      <c r="D397" s="71" t="s">
        <v>77</v>
      </c>
      <c r="E397" s="71">
        <v>5534634.0</v>
      </c>
      <c r="F397" s="71" t="s">
        <v>1539</v>
      </c>
      <c r="G397" s="71" t="s">
        <v>25</v>
      </c>
      <c r="H397" s="71" t="s">
        <v>26</v>
      </c>
      <c r="I397" s="71" t="s">
        <v>27</v>
      </c>
      <c r="J397" s="71" t="s">
        <v>1489</v>
      </c>
      <c r="K397" s="71" t="s">
        <v>1540</v>
      </c>
      <c r="L397" s="71" t="s">
        <v>26</v>
      </c>
      <c r="M397" s="71" t="s">
        <v>27</v>
      </c>
      <c r="N397" s="71" t="s">
        <v>1553</v>
      </c>
      <c r="O397" s="71" t="s">
        <v>1554</v>
      </c>
      <c r="P397" s="72" t="str">
        <f>+38(04641) 2-12-67</f>
        <v>#ERROR!</v>
      </c>
      <c r="Q397" s="71" t="s">
        <v>1542</v>
      </c>
      <c r="R397" s="71" t="s">
        <v>40</v>
      </c>
      <c r="S397" s="71" t="s">
        <v>1555</v>
      </c>
      <c r="T397" s="73"/>
    </row>
    <row r="398">
      <c r="A398" s="12">
        <v>397.0</v>
      </c>
      <c r="B398" s="71" t="s">
        <v>1556</v>
      </c>
      <c r="C398" s="71" t="s">
        <v>1487</v>
      </c>
      <c r="D398" s="71" t="s">
        <v>77</v>
      </c>
      <c r="E398" s="71">
        <v>5534634.0</v>
      </c>
      <c r="F398" s="71" t="s">
        <v>1539</v>
      </c>
      <c r="G398" s="71" t="s">
        <v>25</v>
      </c>
      <c r="H398" s="71" t="s">
        <v>26</v>
      </c>
      <c r="I398" s="71" t="s">
        <v>27</v>
      </c>
      <c r="J398" s="71" t="s">
        <v>1489</v>
      </c>
      <c r="K398" s="71" t="s">
        <v>1540</v>
      </c>
      <c r="L398" s="71" t="s">
        <v>26</v>
      </c>
      <c r="M398" s="71" t="s">
        <v>27</v>
      </c>
      <c r="N398" s="71" t="s">
        <v>1557</v>
      </c>
      <c r="O398" s="71" t="s">
        <v>1558</v>
      </c>
      <c r="P398" s="72" t="str">
        <f>+38(04641) 2-12-67</f>
        <v>#ERROR!</v>
      </c>
      <c r="Q398" s="71" t="s">
        <v>1542</v>
      </c>
      <c r="R398" s="71" t="s">
        <v>40</v>
      </c>
      <c r="S398" s="71" t="s">
        <v>1510</v>
      </c>
      <c r="T398" s="73"/>
    </row>
    <row r="399">
      <c r="A399" s="12">
        <v>398.0</v>
      </c>
      <c r="B399" s="71" t="s">
        <v>1559</v>
      </c>
      <c r="C399" s="71" t="s">
        <v>1487</v>
      </c>
      <c r="D399" s="71" t="s">
        <v>77</v>
      </c>
      <c r="E399" s="71">
        <v>5534634.0</v>
      </c>
      <c r="F399" s="71" t="s">
        <v>1539</v>
      </c>
      <c r="G399" s="71" t="s">
        <v>25</v>
      </c>
      <c r="H399" s="71" t="s">
        <v>26</v>
      </c>
      <c r="I399" s="71" t="s">
        <v>27</v>
      </c>
      <c r="J399" s="71" t="s">
        <v>1489</v>
      </c>
      <c r="K399" s="71" t="s">
        <v>1540</v>
      </c>
      <c r="L399" s="71" t="s">
        <v>26</v>
      </c>
      <c r="M399" s="71" t="s">
        <v>27</v>
      </c>
      <c r="N399" s="71" t="s">
        <v>1560</v>
      </c>
      <c r="O399" s="71" t="s">
        <v>1561</v>
      </c>
      <c r="P399" s="72" t="str">
        <f>+38(04641) 2-12-67</f>
        <v>#ERROR!</v>
      </c>
      <c r="Q399" s="71" t="s">
        <v>1542</v>
      </c>
      <c r="R399" s="71" t="s">
        <v>40</v>
      </c>
      <c r="S399" s="71" t="s">
        <v>1562</v>
      </c>
      <c r="T399" s="73"/>
    </row>
    <row r="400">
      <c r="A400" s="12">
        <v>399.0</v>
      </c>
      <c r="B400" s="71" t="s">
        <v>1563</v>
      </c>
      <c r="C400" s="71" t="s">
        <v>1487</v>
      </c>
      <c r="D400" s="71" t="s">
        <v>77</v>
      </c>
      <c r="E400" s="71">
        <v>5534634.0</v>
      </c>
      <c r="F400" s="71" t="s">
        <v>1539</v>
      </c>
      <c r="G400" s="71" t="s">
        <v>25</v>
      </c>
      <c r="H400" s="71" t="s">
        <v>26</v>
      </c>
      <c r="I400" s="71" t="s">
        <v>27</v>
      </c>
      <c r="J400" s="71" t="s">
        <v>1489</v>
      </c>
      <c r="K400" s="71" t="s">
        <v>1540</v>
      </c>
      <c r="L400" s="71" t="s">
        <v>26</v>
      </c>
      <c r="M400" s="71" t="s">
        <v>27</v>
      </c>
      <c r="N400" s="71" t="s">
        <v>1564</v>
      </c>
      <c r="O400" s="71" t="s">
        <v>1565</v>
      </c>
      <c r="P400" s="72" t="str">
        <f>+38(04641) 2-12-67</f>
        <v>#ERROR!</v>
      </c>
      <c r="Q400" s="71" t="s">
        <v>1542</v>
      </c>
      <c r="R400" s="71" t="s">
        <v>40</v>
      </c>
      <c r="S400" s="71" t="s">
        <v>1566</v>
      </c>
      <c r="T400" s="73"/>
    </row>
    <row r="401">
      <c r="A401" s="12">
        <v>400.0</v>
      </c>
      <c r="B401" s="71" t="s">
        <v>1567</v>
      </c>
      <c r="C401" s="71" t="s">
        <v>1487</v>
      </c>
      <c r="D401" s="71" t="s">
        <v>77</v>
      </c>
      <c r="E401" s="71">
        <v>5534634.0</v>
      </c>
      <c r="F401" s="71" t="s">
        <v>1539</v>
      </c>
      <c r="G401" s="71" t="s">
        <v>25</v>
      </c>
      <c r="H401" s="71" t="s">
        <v>26</v>
      </c>
      <c r="I401" s="71" t="s">
        <v>27</v>
      </c>
      <c r="J401" s="71" t="s">
        <v>1489</v>
      </c>
      <c r="K401" s="71" t="s">
        <v>1540</v>
      </c>
      <c r="L401" s="71" t="s">
        <v>26</v>
      </c>
      <c r="M401" s="71" t="s">
        <v>27</v>
      </c>
      <c r="N401" s="71" t="s">
        <v>1568</v>
      </c>
      <c r="O401" s="71" t="s">
        <v>1569</v>
      </c>
      <c r="P401" s="72" t="str">
        <f>+38(04641) 2-12-67</f>
        <v>#ERROR!</v>
      </c>
      <c r="Q401" s="71" t="s">
        <v>1542</v>
      </c>
      <c r="R401" s="71" t="s">
        <v>40</v>
      </c>
      <c r="S401" s="71" t="s">
        <v>1570</v>
      </c>
      <c r="T401" s="73"/>
    </row>
    <row r="402">
      <c r="A402" s="12">
        <v>401.0</v>
      </c>
      <c r="B402" s="71" t="s">
        <v>1571</v>
      </c>
      <c r="C402" s="71" t="s">
        <v>1487</v>
      </c>
      <c r="D402" s="71" t="s">
        <v>77</v>
      </c>
      <c r="E402" s="71">
        <v>5534634.0</v>
      </c>
      <c r="F402" s="71" t="s">
        <v>1539</v>
      </c>
      <c r="G402" s="71" t="s">
        <v>25</v>
      </c>
      <c r="H402" s="71" t="s">
        <v>26</v>
      </c>
      <c r="I402" s="71" t="s">
        <v>27</v>
      </c>
      <c r="J402" s="71" t="s">
        <v>1489</v>
      </c>
      <c r="K402" s="71" t="s">
        <v>1540</v>
      </c>
      <c r="L402" s="71" t="s">
        <v>26</v>
      </c>
      <c r="M402" s="71" t="s">
        <v>27</v>
      </c>
      <c r="N402" s="71" t="s">
        <v>1572</v>
      </c>
      <c r="O402" s="71" t="s">
        <v>1573</v>
      </c>
      <c r="P402" s="72" t="str">
        <f>+38(04641) 2-12-67</f>
        <v>#ERROR!</v>
      </c>
      <c r="Q402" s="71" t="s">
        <v>1542</v>
      </c>
      <c r="R402" s="71" t="s">
        <v>40</v>
      </c>
      <c r="S402" s="71" t="s">
        <v>1513</v>
      </c>
      <c r="T402" s="73"/>
    </row>
    <row r="403">
      <c r="A403" s="12">
        <v>402.0</v>
      </c>
      <c r="B403" s="71" t="s">
        <v>1574</v>
      </c>
      <c r="C403" s="71" t="s">
        <v>1487</v>
      </c>
      <c r="D403" s="71" t="s">
        <v>77</v>
      </c>
      <c r="E403" s="71">
        <v>5534634.0</v>
      </c>
      <c r="F403" s="71" t="s">
        <v>1539</v>
      </c>
      <c r="G403" s="71" t="s">
        <v>25</v>
      </c>
      <c r="H403" s="71" t="s">
        <v>26</v>
      </c>
      <c r="I403" s="71" t="s">
        <v>27</v>
      </c>
      <c r="J403" s="71" t="s">
        <v>1489</v>
      </c>
      <c r="K403" s="71" t="s">
        <v>1540</v>
      </c>
      <c r="L403" s="71" t="s">
        <v>26</v>
      </c>
      <c r="M403" s="71" t="s">
        <v>27</v>
      </c>
      <c r="N403" s="71" t="s">
        <v>1575</v>
      </c>
      <c r="O403" s="71" t="s">
        <v>1576</v>
      </c>
      <c r="P403" s="72" t="str">
        <f>+38(04641) 2-12-67</f>
        <v>#ERROR!</v>
      </c>
      <c r="Q403" s="71" t="s">
        <v>1542</v>
      </c>
      <c r="R403" s="71" t="s">
        <v>40</v>
      </c>
      <c r="S403" s="71" t="s">
        <v>1577</v>
      </c>
      <c r="T403" s="73"/>
    </row>
    <row r="404">
      <c r="A404" s="12">
        <v>403.0</v>
      </c>
      <c r="B404" s="71" t="s">
        <v>1578</v>
      </c>
      <c r="C404" s="71" t="s">
        <v>1487</v>
      </c>
      <c r="D404" s="71" t="s">
        <v>77</v>
      </c>
      <c r="E404" s="71">
        <v>5534634.0</v>
      </c>
      <c r="F404" s="71" t="s">
        <v>1539</v>
      </c>
      <c r="G404" s="71" t="s">
        <v>25</v>
      </c>
      <c r="H404" s="71" t="s">
        <v>26</v>
      </c>
      <c r="I404" s="71" t="s">
        <v>27</v>
      </c>
      <c r="J404" s="71" t="s">
        <v>1489</v>
      </c>
      <c r="K404" s="71" t="s">
        <v>1540</v>
      </c>
      <c r="L404" s="71" t="s">
        <v>26</v>
      </c>
      <c r="M404" s="71" t="s">
        <v>27</v>
      </c>
      <c r="N404" s="71" t="s">
        <v>1579</v>
      </c>
      <c r="O404" s="71" t="s">
        <v>559</v>
      </c>
      <c r="P404" s="72" t="str">
        <f>+38(04641) 2-12-67</f>
        <v>#ERROR!</v>
      </c>
      <c r="Q404" s="71" t="s">
        <v>1542</v>
      </c>
      <c r="R404" s="71" t="s">
        <v>40</v>
      </c>
      <c r="S404" s="71" t="s">
        <v>1517</v>
      </c>
      <c r="T404" s="73"/>
    </row>
    <row r="405">
      <c r="A405" s="12">
        <v>404.0</v>
      </c>
      <c r="B405" s="71" t="s">
        <v>1580</v>
      </c>
      <c r="C405" s="71" t="s">
        <v>1487</v>
      </c>
      <c r="D405" s="71" t="s">
        <v>77</v>
      </c>
      <c r="E405" s="71">
        <v>5534634.0</v>
      </c>
      <c r="F405" s="71" t="s">
        <v>1539</v>
      </c>
      <c r="G405" s="71" t="s">
        <v>25</v>
      </c>
      <c r="H405" s="71" t="s">
        <v>26</v>
      </c>
      <c r="I405" s="71" t="s">
        <v>27</v>
      </c>
      <c r="J405" s="71" t="s">
        <v>1489</v>
      </c>
      <c r="K405" s="71" t="s">
        <v>1540</v>
      </c>
      <c r="L405" s="71" t="s">
        <v>26</v>
      </c>
      <c r="M405" s="71" t="s">
        <v>27</v>
      </c>
      <c r="N405" s="71" t="s">
        <v>1581</v>
      </c>
      <c r="O405" s="71" t="s">
        <v>1582</v>
      </c>
      <c r="P405" s="72" t="str">
        <f>+38(04641) 2-12-67</f>
        <v>#ERROR!</v>
      </c>
      <c r="Q405" s="71" t="s">
        <v>1542</v>
      </c>
      <c r="R405" s="71" t="s">
        <v>40</v>
      </c>
      <c r="S405" s="71" t="s">
        <v>1521</v>
      </c>
      <c r="T405" s="73"/>
    </row>
    <row r="406">
      <c r="A406" s="12">
        <v>405.0</v>
      </c>
      <c r="B406" s="71" t="s">
        <v>1583</v>
      </c>
      <c r="C406" s="71" t="s">
        <v>1487</v>
      </c>
      <c r="D406" s="71" t="s">
        <v>77</v>
      </c>
      <c r="E406" s="71">
        <v>5534634.0</v>
      </c>
      <c r="F406" s="71" t="s">
        <v>1539</v>
      </c>
      <c r="G406" s="71" t="s">
        <v>25</v>
      </c>
      <c r="H406" s="71" t="s">
        <v>26</v>
      </c>
      <c r="I406" s="71" t="s">
        <v>27</v>
      </c>
      <c r="J406" s="71" t="s">
        <v>1489</v>
      </c>
      <c r="K406" s="71" t="s">
        <v>1540</v>
      </c>
      <c r="L406" s="71" t="s">
        <v>26</v>
      </c>
      <c r="M406" s="71" t="s">
        <v>27</v>
      </c>
      <c r="N406" s="71" t="s">
        <v>1584</v>
      </c>
      <c r="O406" s="71" t="s">
        <v>1585</v>
      </c>
      <c r="P406" s="72" t="str">
        <f>+38(04641) 2-12-67</f>
        <v>#ERROR!</v>
      </c>
      <c r="Q406" s="71" t="s">
        <v>1542</v>
      </c>
      <c r="R406" s="71" t="s">
        <v>40</v>
      </c>
      <c r="S406" s="71" t="s">
        <v>1525</v>
      </c>
      <c r="T406" s="73"/>
    </row>
    <row r="407">
      <c r="A407" s="12">
        <v>406.0</v>
      </c>
      <c r="B407" s="71" t="s">
        <v>1586</v>
      </c>
      <c r="C407" s="71" t="s">
        <v>1487</v>
      </c>
      <c r="D407" s="71" t="s">
        <v>77</v>
      </c>
      <c r="E407" s="71">
        <v>5534634.0</v>
      </c>
      <c r="F407" s="71" t="s">
        <v>1539</v>
      </c>
      <c r="G407" s="71" t="s">
        <v>25</v>
      </c>
      <c r="H407" s="71" t="s">
        <v>26</v>
      </c>
      <c r="I407" s="71" t="s">
        <v>27</v>
      </c>
      <c r="J407" s="71" t="s">
        <v>1489</v>
      </c>
      <c r="K407" s="71" t="s">
        <v>1540</v>
      </c>
      <c r="L407" s="71" t="s">
        <v>26</v>
      </c>
      <c r="M407" s="71" t="s">
        <v>27</v>
      </c>
      <c r="N407" s="71" t="s">
        <v>1587</v>
      </c>
      <c r="O407" s="71" t="s">
        <v>1588</v>
      </c>
      <c r="P407" s="72" t="str">
        <f>+38(04641) 2-12-67</f>
        <v>#ERROR!</v>
      </c>
      <c r="Q407" s="71" t="s">
        <v>1542</v>
      </c>
      <c r="R407" s="71" t="s">
        <v>40</v>
      </c>
      <c r="S407" s="71" t="s">
        <v>1589</v>
      </c>
      <c r="T407" s="73"/>
    </row>
    <row r="408">
      <c r="A408" s="12">
        <v>407.0</v>
      </c>
      <c r="B408" s="71" t="s">
        <v>1590</v>
      </c>
      <c r="C408" s="71" t="s">
        <v>1487</v>
      </c>
      <c r="D408" s="71" t="s">
        <v>77</v>
      </c>
      <c r="E408" s="71">
        <v>5534634.0</v>
      </c>
      <c r="F408" s="71" t="s">
        <v>1539</v>
      </c>
      <c r="G408" s="71" t="s">
        <v>25</v>
      </c>
      <c r="H408" s="71" t="s">
        <v>26</v>
      </c>
      <c r="I408" s="71" t="s">
        <v>27</v>
      </c>
      <c r="J408" s="71" t="s">
        <v>1489</v>
      </c>
      <c r="K408" s="71" t="s">
        <v>1540</v>
      </c>
      <c r="L408" s="71" t="s">
        <v>26</v>
      </c>
      <c r="M408" s="71" t="s">
        <v>27</v>
      </c>
      <c r="N408" s="71" t="s">
        <v>1591</v>
      </c>
      <c r="O408" s="71" t="s">
        <v>1592</v>
      </c>
      <c r="P408" s="72" t="str">
        <f>+38(04641) 2-12-67</f>
        <v>#ERROR!</v>
      </c>
      <c r="Q408" s="71" t="s">
        <v>1542</v>
      </c>
      <c r="R408" s="71" t="s">
        <v>40</v>
      </c>
      <c r="S408" s="71" t="s">
        <v>1593</v>
      </c>
      <c r="T408" s="73"/>
    </row>
    <row r="409">
      <c r="A409" s="12">
        <v>408.0</v>
      </c>
      <c r="B409" s="71" t="s">
        <v>1594</v>
      </c>
      <c r="C409" s="71" t="s">
        <v>1487</v>
      </c>
      <c r="D409" s="71" t="s">
        <v>71</v>
      </c>
      <c r="E409" s="71">
        <v>5534634.0</v>
      </c>
      <c r="F409" s="71" t="s">
        <v>1539</v>
      </c>
      <c r="G409" s="71" t="s">
        <v>25</v>
      </c>
      <c r="H409" s="71" t="s">
        <v>26</v>
      </c>
      <c r="I409" s="71" t="s">
        <v>27</v>
      </c>
      <c r="J409" s="71" t="s">
        <v>1489</v>
      </c>
      <c r="K409" s="71" t="s">
        <v>1540</v>
      </c>
      <c r="L409" s="71" t="s">
        <v>26</v>
      </c>
      <c r="M409" s="71" t="s">
        <v>27</v>
      </c>
      <c r="N409" s="71" t="s">
        <v>1595</v>
      </c>
      <c r="O409" s="71" t="s">
        <v>1596</v>
      </c>
      <c r="P409" s="72" t="str">
        <f>+38(04641) 2-12-67</f>
        <v>#ERROR!</v>
      </c>
      <c r="Q409" s="71" t="s">
        <v>1542</v>
      </c>
      <c r="R409" s="71" t="s">
        <v>40</v>
      </c>
      <c r="S409" s="71" t="s">
        <v>1529</v>
      </c>
      <c r="T409" s="73"/>
    </row>
    <row r="410">
      <c r="A410" s="12">
        <v>409.0</v>
      </c>
      <c r="B410" s="71" t="s">
        <v>1597</v>
      </c>
      <c r="C410" s="71" t="s">
        <v>1487</v>
      </c>
      <c r="D410" s="71" t="s">
        <v>77</v>
      </c>
      <c r="E410" s="71">
        <v>5534634.0</v>
      </c>
      <c r="F410" s="71" t="s">
        <v>1539</v>
      </c>
      <c r="G410" s="71" t="s">
        <v>25</v>
      </c>
      <c r="H410" s="71" t="s">
        <v>26</v>
      </c>
      <c r="I410" s="71" t="s">
        <v>27</v>
      </c>
      <c r="J410" s="71" t="s">
        <v>1489</v>
      </c>
      <c r="K410" s="71" t="s">
        <v>1540</v>
      </c>
      <c r="L410" s="71" t="s">
        <v>26</v>
      </c>
      <c r="M410" s="71" t="s">
        <v>27</v>
      </c>
      <c r="N410" s="71" t="s">
        <v>1598</v>
      </c>
      <c r="O410" s="71" t="s">
        <v>1599</v>
      </c>
      <c r="P410" s="72" t="str">
        <f>+38(04641) 2-12-67</f>
        <v>#ERROR!</v>
      </c>
      <c r="Q410" s="71" t="s">
        <v>1542</v>
      </c>
      <c r="R410" s="71" t="s">
        <v>40</v>
      </c>
      <c r="S410" s="71" t="s">
        <v>1600</v>
      </c>
      <c r="T410" s="73"/>
    </row>
    <row r="411">
      <c r="A411" s="12">
        <v>410.0</v>
      </c>
      <c r="B411" s="71" t="s">
        <v>1601</v>
      </c>
      <c r="C411" s="71" t="s">
        <v>1487</v>
      </c>
      <c r="D411" s="71" t="s">
        <v>71</v>
      </c>
      <c r="E411" s="71">
        <v>5534634.0</v>
      </c>
      <c r="F411" s="71" t="s">
        <v>1539</v>
      </c>
      <c r="G411" s="71" t="s">
        <v>25</v>
      </c>
      <c r="H411" s="71" t="s">
        <v>26</v>
      </c>
      <c r="I411" s="71" t="s">
        <v>27</v>
      </c>
      <c r="J411" s="71" t="s">
        <v>1489</v>
      </c>
      <c r="K411" s="71" t="s">
        <v>1540</v>
      </c>
      <c r="L411" s="71" t="s">
        <v>26</v>
      </c>
      <c r="M411" s="71" t="s">
        <v>27</v>
      </c>
      <c r="N411" s="71" t="s">
        <v>1602</v>
      </c>
      <c r="O411" s="71" t="s">
        <v>1603</v>
      </c>
      <c r="P411" s="72" t="str">
        <f>+38(04641) 2-12-67</f>
        <v>#ERROR!</v>
      </c>
      <c r="Q411" s="71" t="s">
        <v>1542</v>
      </c>
      <c r="R411" s="71" t="s">
        <v>40</v>
      </c>
      <c r="S411" s="71" t="s">
        <v>1533</v>
      </c>
      <c r="T411" s="73"/>
    </row>
    <row r="412">
      <c r="A412" s="12">
        <v>411.0</v>
      </c>
      <c r="B412" s="71" t="s">
        <v>1604</v>
      </c>
      <c r="C412" s="71" t="s">
        <v>1487</v>
      </c>
      <c r="D412" s="71" t="s">
        <v>77</v>
      </c>
      <c r="E412" s="71">
        <v>5534634.0</v>
      </c>
      <c r="F412" s="71" t="s">
        <v>1539</v>
      </c>
      <c r="G412" s="71" t="s">
        <v>25</v>
      </c>
      <c r="H412" s="71" t="s">
        <v>26</v>
      </c>
      <c r="I412" s="71" t="s">
        <v>27</v>
      </c>
      <c r="J412" s="71" t="s">
        <v>1489</v>
      </c>
      <c r="K412" s="71" t="s">
        <v>1540</v>
      </c>
      <c r="L412" s="71" t="s">
        <v>26</v>
      </c>
      <c r="M412" s="71" t="s">
        <v>27</v>
      </c>
      <c r="N412" s="71" t="s">
        <v>1605</v>
      </c>
      <c r="O412" s="71" t="s">
        <v>1606</v>
      </c>
      <c r="P412" s="72" t="str">
        <f>+38(04641) 2-12-67</f>
        <v>#ERROR!</v>
      </c>
      <c r="Q412" s="71" t="s">
        <v>1542</v>
      </c>
      <c r="R412" s="71" t="s">
        <v>171</v>
      </c>
      <c r="S412" s="71" t="s">
        <v>1493</v>
      </c>
      <c r="T412" s="73"/>
    </row>
    <row r="413">
      <c r="A413" s="12">
        <v>412.0</v>
      </c>
      <c r="B413" s="71" t="s">
        <v>1607</v>
      </c>
      <c r="C413" s="71" t="s">
        <v>1487</v>
      </c>
      <c r="D413" s="71" t="s">
        <v>77</v>
      </c>
      <c r="E413" s="71">
        <v>5534634.0</v>
      </c>
      <c r="F413" s="71" t="s">
        <v>1539</v>
      </c>
      <c r="G413" s="71" t="s">
        <v>25</v>
      </c>
      <c r="H413" s="71" t="s">
        <v>26</v>
      </c>
      <c r="I413" s="71" t="s">
        <v>27</v>
      </c>
      <c r="J413" s="71" t="s">
        <v>1489</v>
      </c>
      <c r="K413" s="71" t="s">
        <v>1540</v>
      </c>
      <c r="L413" s="71" t="s">
        <v>26</v>
      </c>
      <c r="M413" s="71" t="s">
        <v>27</v>
      </c>
      <c r="N413" s="71" t="s">
        <v>1500</v>
      </c>
      <c r="O413" s="71" t="s">
        <v>1608</v>
      </c>
      <c r="P413" s="72" t="str">
        <f>+38(04641) 2-12-67</f>
        <v>#ERROR!</v>
      </c>
      <c r="Q413" s="71" t="s">
        <v>1542</v>
      </c>
      <c r="R413" s="71" t="s">
        <v>171</v>
      </c>
      <c r="S413" s="71" t="s">
        <v>1502</v>
      </c>
      <c r="T413" s="73"/>
    </row>
    <row r="414">
      <c r="A414" s="12">
        <v>414.0</v>
      </c>
      <c r="B414" s="71" t="s">
        <v>1609</v>
      </c>
      <c r="C414" s="71" t="s">
        <v>1487</v>
      </c>
      <c r="D414" s="71" t="s">
        <v>122</v>
      </c>
      <c r="E414" s="71">
        <v>3.678572E7</v>
      </c>
      <c r="F414" s="71" t="s">
        <v>1610</v>
      </c>
      <c r="G414" s="71" t="s">
        <v>25</v>
      </c>
      <c r="H414" s="71" t="s">
        <v>26</v>
      </c>
      <c r="I414" s="71" t="s">
        <v>27</v>
      </c>
      <c r="J414" s="71" t="s">
        <v>1489</v>
      </c>
      <c r="K414" s="71" t="s">
        <v>1490</v>
      </c>
      <c r="L414" s="71" t="s">
        <v>26</v>
      </c>
      <c r="M414" s="71" t="s">
        <v>27</v>
      </c>
      <c r="N414" s="71" t="s">
        <v>1489</v>
      </c>
      <c r="O414" s="71" t="s">
        <v>1490</v>
      </c>
      <c r="P414" s="72" t="str">
        <f>+38(066)5103821</f>
        <v>#ERROR!</v>
      </c>
      <c r="Q414" s="71" t="s">
        <v>1611</v>
      </c>
      <c r="R414" s="71" t="s">
        <v>171</v>
      </c>
      <c r="S414" s="71" t="s">
        <v>1493</v>
      </c>
      <c r="T414" s="73"/>
    </row>
    <row r="415">
      <c r="A415" s="12">
        <v>415.0</v>
      </c>
      <c r="B415" s="71" t="s">
        <v>1612</v>
      </c>
      <c r="C415" s="71" t="s">
        <v>1487</v>
      </c>
      <c r="D415" s="71" t="s">
        <v>128</v>
      </c>
      <c r="E415" s="71">
        <v>5535088.0</v>
      </c>
      <c r="F415" s="71" t="s">
        <v>1610</v>
      </c>
      <c r="G415" s="71" t="s">
        <v>25</v>
      </c>
      <c r="H415" s="71" t="s">
        <v>26</v>
      </c>
      <c r="I415" s="71" t="s">
        <v>27</v>
      </c>
      <c r="J415" s="71" t="s">
        <v>1489</v>
      </c>
      <c r="K415" s="71" t="s">
        <v>1613</v>
      </c>
      <c r="L415" s="71" t="s">
        <v>26</v>
      </c>
      <c r="M415" s="71" t="s">
        <v>27</v>
      </c>
      <c r="N415" s="71" t="s">
        <v>1489</v>
      </c>
      <c r="O415" s="71" t="s">
        <v>1614</v>
      </c>
      <c r="P415" s="72" t="str">
        <f>+38 (0464)1 2 16 37</f>
        <v>#ERROR!</v>
      </c>
      <c r="Q415" s="71" t="s">
        <v>1615</v>
      </c>
      <c r="R415" s="71" t="s">
        <v>171</v>
      </c>
      <c r="S415" s="71" t="s">
        <v>1493</v>
      </c>
      <c r="T415" s="73"/>
    </row>
    <row r="416">
      <c r="A416" s="12">
        <v>416.0</v>
      </c>
      <c r="B416" s="23" t="s">
        <v>1616</v>
      </c>
      <c r="C416" s="24" t="s">
        <v>1617</v>
      </c>
      <c r="D416" s="24" t="s">
        <v>23</v>
      </c>
      <c r="E416" s="24">
        <v>4412550.0</v>
      </c>
      <c r="F416" s="24" t="s">
        <v>1618</v>
      </c>
      <c r="G416" s="24" t="s">
        <v>25</v>
      </c>
      <c r="H416" s="24" t="s">
        <v>26</v>
      </c>
      <c r="I416" s="24" t="s">
        <v>27</v>
      </c>
      <c r="J416" s="24" t="s">
        <v>1619</v>
      </c>
      <c r="K416" s="24" t="s">
        <v>1620</v>
      </c>
      <c r="L416" s="24" t="s">
        <v>26</v>
      </c>
      <c r="M416" s="24" t="s">
        <v>27</v>
      </c>
      <c r="N416" s="24" t="s">
        <v>1619</v>
      </c>
      <c r="O416" s="24" t="s">
        <v>1621</v>
      </c>
      <c r="P416" s="74" t="str">
        <f>+38(093)519-89-21</f>
        <v>#ERROR!</v>
      </c>
      <c r="Q416" s="24" t="s">
        <v>1622</v>
      </c>
      <c r="R416" s="24" t="s">
        <v>140</v>
      </c>
      <c r="S416" s="24" t="s">
        <v>1623</v>
      </c>
      <c r="T416" s="13"/>
    </row>
    <row r="417">
      <c r="A417" s="12">
        <v>417.0</v>
      </c>
      <c r="B417" s="26" t="s">
        <v>1624</v>
      </c>
      <c r="C417" s="27" t="s">
        <v>1617</v>
      </c>
      <c r="D417" s="27" t="s">
        <v>23</v>
      </c>
      <c r="E417" s="27">
        <v>4412550.0</v>
      </c>
      <c r="F417" s="27" t="s">
        <v>1618</v>
      </c>
      <c r="G417" s="27" t="s">
        <v>25</v>
      </c>
      <c r="H417" s="27" t="s">
        <v>26</v>
      </c>
      <c r="I417" s="27" t="s">
        <v>27</v>
      </c>
      <c r="J417" s="27" t="s">
        <v>1619</v>
      </c>
      <c r="K417" s="27" t="s">
        <v>1620</v>
      </c>
      <c r="L417" s="27" t="s">
        <v>26</v>
      </c>
      <c r="M417" s="27" t="s">
        <v>27</v>
      </c>
      <c r="N417" s="27" t="s">
        <v>1625</v>
      </c>
      <c r="O417" s="27" t="s">
        <v>1626</v>
      </c>
      <c r="P417" s="75" t="str">
        <f>+38(093)519-89-21</f>
        <v>#ERROR!</v>
      </c>
      <c r="Q417" s="27" t="s">
        <v>1622</v>
      </c>
      <c r="R417" s="27" t="s">
        <v>40</v>
      </c>
      <c r="S417" s="27" t="s">
        <v>1627</v>
      </c>
      <c r="T417" s="13" t="s">
        <v>1624</v>
      </c>
    </row>
    <row r="418">
      <c r="A418" s="12">
        <v>418.0</v>
      </c>
      <c r="B418" s="26" t="s">
        <v>1628</v>
      </c>
      <c r="C418" s="27" t="s">
        <v>1617</v>
      </c>
      <c r="D418" s="27" t="s">
        <v>23</v>
      </c>
      <c r="E418" s="27">
        <v>4412550.0</v>
      </c>
      <c r="F418" s="27" t="s">
        <v>1618</v>
      </c>
      <c r="G418" s="27" t="s">
        <v>1629</v>
      </c>
      <c r="H418" s="27" t="s">
        <v>26</v>
      </c>
      <c r="I418" s="27" t="s">
        <v>27</v>
      </c>
      <c r="J418" s="27" t="s">
        <v>1619</v>
      </c>
      <c r="K418" s="27" t="s">
        <v>1620</v>
      </c>
      <c r="L418" s="27" t="s">
        <v>26</v>
      </c>
      <c r="M418" s="27" t="s">
        <v>27</v>
      </c>
      <c r="N418" s="27" t="s">
        <v>1630</v>
      </c>
      <c r="O418" s="27" t="s">
        <v>1631</v>
      </c>
      <c r="P418" s="75" t="str">
        <f>+38(093)519-89-21</f>
        <v>#ERROR!</v>
      </c>
      <c r="Q418" s="27" t="s">
        <v>1622</v>
      </c>
      <c r="R418" s="27" t="s">
        <v>40</v>
      </c>
      <c r="S418" s="27" t="s">
        <v>1632</v>
      </c>
      <c r="T418" s="13" t="s">
        <v>1628</v>
      </c>
    </row>
    <row r="419">
      <c r="A419" s="12">
        <v>419.0</v>
      </c>
      <c r="B419" s="26" t="s">
        <v>1633</v>
      </c>
      <c r="C419" s="27" t="s">
        <v>1617</v>
      </c>
      <c r="D419" s="27" t="s">
        <v>23</v>
      </c>
      <c r="E419" s="27">
        <v>4412550.0</v>
      </c>
      <c r="F419" s="27" t="s">
        <v>1618</v>
      </c>
      <c r="G419" s="27" t="s">
        <v>25</v>
      </c>
      <c r="H419" s="27" t="s">
        <v>26</v>
      </c>
      <c r="I419" s="27" t="s">
        <v>27</v>
      </c>
      <c r="J419" s="27" t="s">
        <v>1619</v>
      </c>
      <c r="K419" s="27" t="s">
        <v>1620</v>
      </c>
      <c r="L419" s="27" t="s">
        <v>26</v>
      </c>
      <c r="M419" s="27" t="s">
        <v>27</v>
      </c>
      <c r="N419" s="27" t="s">
        <v>1634</v>
      </c>
      <c r="O419" s="27" t="s">
        <v>1635</v>
      </c>
      <c r="P419" s="75" t="str">
        <f>+38(093)519-89-21</f>
        <v>#ERROR!</v>
      </c>
      <c r="Q419" s="27" t="s">
        <v>1622</v>
      </c>
      <c r="R419" s="27" t="s">
        <v>40</v>
      </c>
      <c r="S419" s="27" t="s">
        <v>1636</v>
      </c>
      <c r="T419" s="13" t="s">
        <v>1633</v>
      </c>
    </row>
    <row r="420">
      <c r="A420" s="12">
        <v>420.0</v>
      </c>
      <c r="B420" s="26" t="s">
        <v>1637</v>
      </c>
      <c r="C420" s="27" t="s">
        <v>1617</v>
      </c>
      <c r="D420" s="27" t="s">
        <v>23</v>
      </c>
      <c r="E420" s="27">
        <v>4412550.0</v>
      </c>
      <c r="F420" s="27" t="s">
        <v>1618</v>
      </c>
      <c r="G420" s="27" t="s">
        <v>25</v>
      </c>
      <c r="H420" s="27" t="s">
        <v>26</v>
      </c>
      <c r="I420" s="27" t="s">
        <v>27</v>
      </c>
      <c r="J420" s="27" t="s">
        <v>1619</v>
      </c>
      <c r="K420" s="27" t="s">
        <v>1620</v>
      </c>
      <c r="L420" s="27" t="s">
        <v>26</v>
      </c>
      <c r="M420" s="27" t="s">
        <v>27</v>
      </c>
      <c r="N420" s="27" t="s">
        <v>1638</v>
      </c>
      <c r="O420" s="27" t="s">
        <v>1639</v>
      </c>
      <c r="P420" s="75" t="str">
        <f>+38(093)519-89-21</f>
        <v>#ERROR!</v>
      </c>
      <c r="Q420" s="27" t="s">
        <v>1622</v>
      </c>
      <c r="R420" s="27" t="s">
        <v>40</v>
      </c>
      <c r="S420" s="27" t="s">
        <v>1640</v>
      </c>
      <c r="T420" s="13" t="s">
        <v>1637</v>
      </c>
    </row>
    <row r="421">
      <c r="A421" s="12">
        <v>421.0</v>
      </c>
      <c r="B421" s="26" t="s">
        <v>1641</v>
      </c>
      <c r="C421" s="27" t="s">
        <v>1617</v>
      </c>
      <c r="D421" s="27" t="s">
        <v>23</v>
      </c>
      <c r="E421" s="27">
        <v>4412550.0</v>
      </c>
      <c r="F421" s="27" t="s">
        <v>1618</v>
      </c>
      <c r="G421" s="27" t="s">
        <v>25</v>
      </c>
      <c r="H421" s="27" t="s">
        <v>26</v>
      </c>
      <c r="I421" s="27" t="s">
        <v>27</v>
      </c>
      <c r="J421" s="27" t="s">
        <v>1619</v>
      </c>
      <c r="K421" s="27" t="s">
        <v>1620</v>
      </c>
      <c r="L421" s="27" t="s">
        <v>26</v>
      </c>
      <c r="M421" s="27" t="s">
        <v>27</v>
      </c>
      <c r="N421" s="27" t="s">
        <v>1642</v>
      </c>
      <c r="O421" s="27" t="s">
        <v>1643</v>
      </c>
      <c r="P421" s="75" t="str">
        <f>+38(093)519-89-21</f>
        <v>#ERROR!</v>
      </c>
      <c r="Q421" s="27" t="s">
        <v>1622</v>
      </c>
      <c r="R421" s="27" t="s">
        <v>40</v>
      </c>
      <c r="S421" s="27" t="s">
        <v>1644</v>
      </c>
      <c r="T421" s="13" t="s">
        <v>1616</v>
      </c>
    </row>
    <row r="422">
      <c r="A422" s="12">
        <v>422.0</v>
      </c>
      <c r="B422" s="26" t="s">
        <v>1645</v>
      </c>
      <c r="C422" s="27" t="s">
        <v>1617</v>
      </c>
      <c r="D422" s="27" t="s">
        <v>214</v>
      </c>
      <c r="E422" s="27">
        <v>4412550.0</v>
      </c>
      <c r="F422" s="27" t="s">
        <v>1646</v>
      </c>
      <c r="G422" s="27" t="s">
        <v>25</v>
      </c>
      <c r="H422" s="27" t="s">
        <v>26</v>
      </c>
      <c r="I422" s="27" t="s">
        <v>27</v>
      </c>
      <c r="J422" s="27" t="s">
        <v>1619</v>
      </c>
      <c r="K422" s="27" t="s">
        <v>1620</v>
      </c>
      <c r="L422" s="27" t="s">
        <v>26</v>
      </c>
      <c r="M422" s="27" t="s">
        <v>27</v>
      </c>
      <c r="N422" s="27" t="s">
        <v>1619</v>
      </c>
      <c r="O422" s="27" t="s">
        <v>1647</v>
      </c>
      <c r="P422" s="75" t="str">
        <f>+38(096)683-37-77</f>
        <v>#ERROR!</v>
      </c>
      <c r="Q422" s="76" t="s">
        <v>1648</v>
      </c>
      <c r="R422" s="27" t="s">
        <v>171</v>
      </c>
      <c r="S422" s="27" t="s">
        <v>1623</v>
      </c>
      <c r="T422" s="13" t="s">
        <v>1616</v>
      </c>
    </row>
    <row r="423">
      <c r="A423" s="12">
        <v>423.0</v>
      </c>
      <c r="B423" s="26" t="s">
        <v>1649</v>
      </c>
      <c r="C423" s="27" t="s">
        <v>1617</v>
      </c>
      <c r="D423" s="27" t="s">
        <v>214</v>
      </c>
      <c r="E423" s="27">
        <v>4412550.0</v>
      </c>
      <c r="F423" s="27" t="s">
        <v>1646</v>
      </c>
      <c r="G423" s="27" t="s">
        <v>25</v>
      </c>
      <c r="H423" s="27" t="s">
        <v>26</v>
      </c>
      <c r="I423" s="27" t="s">
        <v>27</v>
      </c>
      <c r="J423" s="27" t="s">
        <v>1619</v>
      </c>
      <c r="K423" s="27" t="s">
        <v>1620</v>
      </c>
      <c r="L423" s="27" t="s">
        <v>26</v>
      </c>
      <c r="M423" s="27" t="s">
        <v>27</v>
      </c>
      <c r="N423" s="27" t="s">
        <v>1625</v>
      </c>
      <c r="O423" s="27" t="s">
        <v>1650</v>
      </c>
      <c r="P423" s="75" t="str">
        <f>+38(096)683-37-77</f>
        <v>#ERROR!</v>
      </c>
      <c r="Q423" s="76" t="s">
        <v>1651</v>
      </c>
      <c r="R423" s="27" t="s">
        <v>81</v>
      </c>
      <c r="S423" s="27" t="s">
        <v>1627</v>
      </c>
      <c r="T423" s="13" t="s">
        <v>1616</v>
      </c>
    </row>
    <row r="424">
      <c r="A424" s="12">
        <v>424.0</v>
      </c>
      <c r="B424" s="26" t="s">
        <v>1652</v>
      </c>
      <c r="C424" s="27" t="s">
        <v>1617</v>
      </c>
      <c r="D424" s="27" t="s">
        <v>214</v>
      </c>
      <c r="E424" s="27">
        <v>4412550.0</v>
      </c>
      <c r="F424" s="27" t="s">
        <v>1646</v>
      </c>
      <c r="G424" s="27" t="s">
        <v>25</v>
      </c>
      <c r="H424" s="27" t="s">
        <v>26</v>
      </c>
      <c r="I424" s="27" t="s">
        <v>27</v>
      </c>
      <c r="J424" s="27" t="s">
        <v>1619</v>
      </c>
      <c r="K424" s="27" t="s">
        <v>1620</v>
      </c>
      <c r="L424" s="27" t="s">
        <v>26</v>
      </c>
      <c r="M424" s="27" t="s">
        <v>27</v>
      </c>
      <c r="N424" s="27" t="s">
        <v>1653</v>
      </c>
      <c r="O424" s="27" t="s">
        <v>1631</v>
      </c>
      <c r="P424" s="75" t="str">
        <f>+38(096)683-37-77</f>
        <v>#ERROR!</v>
      </c>
      <c r="Q424" s="76" t="s">
        <v>1654</v>
      </c>
      <c r="R424" s="27" t="s">
        <v>81</v>
      </c>
      <c r="S424" s="27" t="s">
        <v>1632</v>
      </c>
      <c r="T424" s="13" t="s">
        <v>1616</v>
      </c>
    </row>
    <row r="425">
      <c r="A425" s="12">
        <v>425.0</v>
      </c>
      <c r="B425" s="26" t="s">
        <v>1655</v>
      </c>
      <c r="C425" s="27" t="s">
        <v>1617</v>
      </c>
      <c r="D425" s="27" t="s">
        <v>214</v>
      </c>
      <c r="E425" s="27">
        <v>4412550.0</v>
      </c>
      <c r="F425" s="27" t="s">
        <v>1646</v>
      </c>
      <c r="G425" s="27" t="s">
        <v>25</v>
      </c>
      <c r="H425" s="27" t="s">
        <v>26</v>
      </c>
      <c r="I425" s="27" t="s">
        <v>27</v>
      </c>
      <c r="J425" s="27" t="s">
        <v>1619</v>
      </c>
      <c r="K425" s="27" t="s">
        <v>1620</v>
      </c>
      <c r="L425" s="27" t="s">
        <v>26</v>
      </c>
      <c r="M425" s="27" t="s">
        <v>27</v>
      </c>
      <c r="N425" s="27" t="s">
        <v>1656</v>
      </c>
      <c r="O425" s="27" t="s">
        <v>1639</v>
      </c>
      <c r="P425" s="75" t="str">
        <f>+38(096)683-37-77</f>
        <v>#ERROR!</v>
      </c>
      <c r="Q425" s="76" t="s">
        <v>1657</v>
      </c>
      <c r="R425" s="27" t="s">
        <v>81</v>
      </c>
      <c r="S425" s="27" t="s">
        <v>1640</v>
      </c>
      <c r="T425" s="13" t="s">
        <v>1616</v>
      </c>
    </row>
    <row r="426">
      <c r="A426" s="12">
        <v>426.0</v>
      </c>
      <c r="B426" s="26" t="s">
        <v>1658</v>
      </c>
      <c r="C426" s="27" t="s">
        <v>1617</v>
      </c>
      <c r="D426" s="27" t="s">
        <v>214</v>
      </c>
      <c r="E426" s="27">
        <v>4412550.0</v>
      </c>
      <c r="F426" s="27" t="s">
        <v>1646</v>
      </c>
      <c r="G426" s="27" t="s">
        <v>25</v>
      </c>
      <c r="H426" s="27" t="s">
        <v>26</v>
      </c>
      <c r="I426" s="27" t="s">
        <v>27</v>
      </c>
      <c r="J426" s="27" t="s">
        <v>1619</v>
      </c>
      <c r="K426" s="27" t="s">
        <v>1620</v>
      </c>
      <c r="L426" s="27" t="s">
        <v>26</v>
      </c>
      <c r="M426" s="27" t="s">
        <v>27</v>
      </c>
      <c r="N426" s="27" t="s">
        <v>1634</v>
      </c>
      <c r="O426" s="27" t="s">
        <v>1659</v>
      </c>
      <c r="P426" s="75" t="str">
        <f>+38(096)683-37-77</f>
        <v>#ERROR!</v>
      </c>
      <c r="Q426" s="76" t="s">
        <v>1660</v>
      </c>
      <c r="R426" s="27" t="s">
        <v>81</v>
      </c>
      <c r="S426" s="27" t="s">
        <v>1636</v>
      </c>
      <c r="T426" s="13" t="s">
        <v>1616</v>
      </c>
    </row>
    <row r="427">
      <c r="A427" s="12">
        <v>427.0</v>
      </c>
      <c r="B427" s="26" t="s">
        <v>1661</v>
      </c>
      <c r="C427" s="27" t="s">
        <v>1617</v>
      </c>
      <c r="D427" s="27" t="s">
        <v>214</v>
      </c>
      <c r="E427" s="27">
        <v>4412550.0</v>
      </c>
      <c r="F427" s="27" t="s">
        <v>1646</v>
      </c>
      <c r="G427" s="27" t="s">
        <v>25</v>
      </c>
      <c r="H427" s="27" t="s">
        <v>26</v>
      </c>
      <c r="I427" s="27" t="s">
        <v>27</v>
      </c>
      <c r="J427" s="27" t="s">
        <v>1619</v>
      </c>
      <c r="K427" s="27" t="s">
        <v>1620</v>
      </c>
      <c r="L427" s="27" t="s">
        <v>26</v>
      </c>
      <c r="M427" s="27" t="s">
        <v>27</v>
      </c>
      <c r="N427" s="27" t="s">
        <v>1662</v>
      </c>
      <c r="O427" s="27" t="s">
        <v>1663</v>
      </c>
      <c r="P427" s="75" t="str">
        <f>+38(096)683-37-77</f>
        <v>#ERROR!</v>
      </c>
      <c r="Q427" s="76" t="s">
        <v>1664</v>
      </c>
      <c r="R427" s="27" t="s">
        <v>81</v>
      </c>
      <c r="S427" s="27" t="s">
        <v>1665</v>
      </c>
      <c r="T427" s="13" t="s">
        <v>1616</v>
      </c>
    </row>
    <row r="428">
      <c r="A428" s="12">
        <v>428.0</v>
      </c>
      <c r="B428" s="26" t="s">
        <v>1666</v>
      </c>
      <c r="C428" s="27" t="s">
        <v>1667</v>
      </c>
      <c r="D428" s="27" t="s">
        <v>122</v>
      </c>
      <c r="E428" s="27">
        <v>2226375.0</v>
      </c>
      <c r="F428" s="27" t="s">
        <v>1668</v>
      </c>
      <c r="G428" s="27" t="s">
        <v>25</v>
      </c>
      <c r="H428" s="27" t="s">
        <v>26</v>
      </c>
      <c r="I428" s="27" t="s">
        <v>27</v>
      </c>
      <c r="J428" s="27" t="s">
        <v>1669</v>
      </c>
      <c r="K428" s="27" t="s">
        <v>1670</v>
      </c>
      <c r="L428" s="27" t="s">
        <v>26</v>
      </c>
      <c r="M428" s="27" t="s">
        <v>27</v>
      </c>
      <c r="N428" s="27" t="s">
        <v>1619</v>
      </c>
      <c r="O428" s="27" t="s">
        <v>1671</v>
      </c>
      <c r="P428" s="77" t="str">
        <f>+38(098)4387598</f>
        <v>#ERROR!</v>
      </c>
      <c r="Q428" s="27" t="s">
        <v>1672</v>
      </c>
      <c r="R428" s="27" t="s">
        <v>171</v>
      </c>
      <c r="S428" s="27" t="s">
        <v>1623</v>
      </c>
      <c r="T428" s="78"/>
    </row>
    <row r="429">
      <c r="A429" s="12">
        <v>429.0</v>
      </c>
      <c r="B429" s="79" t="s">
        <v>1673</v>
      </c>
      <c r="C429" s="79" t="s">
        <v>1674</v>
      </c>
      <c r="D429" s="79" t="s">
        <v>23</v>
      </c>
      <c r="E429" s="79">
        <v>4.3258094E7</v>
      </c>
      <c r="F429" s="79" t="s">
        <v>1675</v>
      </c>
      <c r="G429" s="79" t="s">
        <v>25</v>
      </c>
      <c r="H429" s="79" t="s">
        <v>26</v>
      </c>
      <c r="I429" s="79" t="s">
        <v>27</v>
      </c>
      <c r="J429" s="79" t="s">
        <v>1676</v>
      </c>
      <c r="K429" s="79" t="s">
        <v>1677</v>
      </c>
      <c r="L429" s="79" t="s">
        <v>26</v>
      </c>
      <c r="M429" s="79" t="s">
        <v>27</v>
      </c>
      <c r="N429" s="79" t="s">
        <v>1676</v>
      </c>
      <c r="O429" s="79" t="s">
        <v>1678</v>
      </c>
      <c r="P429" s="80" t="str">
        <f>+38(093)519-89-21</f>
        <v>#ERROR!</v>
      </c>
      <c r="Q429" s="79" t="s">
        <v>1679</v>
      </c>
      <c r="R429" s="79" t="s">
        <v>40</v>
      </c>
      <c r="S429" s="79" t="s">
        <v>1680</v>
      </c>
      <c r="T429" s="81">
        <v>45764.0</v>
      </c>
    </row>
    <row r="430">
      <c r="A430" s="12">
        <v>430.0</v>
      </c>
      <c r="B430" s="79" t="s">
        <v>1681</v>
      </c>
      <c r="C430" s="79" t="s">
        <v>1674</v>
      </c>
      <c r="D430" s="79" t="s">
        <v>23</v>
      </c>
      <c r="E430" s="79">
        <v>4.3258094E7</v>
      </c>
      <c r="F430" s="79" t="s">
        <v>1675</v>
      </c>
      <c r="G430" s="79" t="s">
        <v>25</v>
      </c>
      <c r="H430" s="79" t="s">
        <v>26</v>
      </c>
      <c r="I430" s="79" t="s">
        <v>27</v>
      </c>
      <c r="J430" s="79" t="s">
        <v>1676</v>
      </c>
      <c r="K430" s="79" t="s">
        <v>1459</v>
      </c>
      <c r="L430" s="79" t="s">
        <v>26</v>
      </c>
      <c r="M430" s="79" t="s">
        <v>27</v>
      </c>
      <c r="N430" s="79" t="s">
        <v>1676</v>
      </c>
      <c r="O430" s="79" t="s">
        <v>1509</v>
      </c>
      <c r="P430" s="80" t="str">
        <f>+38(068)583-48-50</f>
        <v>#ERROR!</v>
      </c>
      <c r="Q430" s="79" t="s">
        <v>1679</v>
      </c>
      <c r="R430" s="79" t="s">
        <v>40</v>
      </c>
      <c r="S430" s="79" t="s">
        <v>1680</v>
      </c>
      <c r="T430" s="81">
        <v>45764.0</v>
      </c>
    </row>
    <row r="431">
      <c r="A431" s="12">
        <v>431.0</v>
      </c>
      <c r="B431" s="79" t="s">
        <v>1682</v>
      </c>
      <c r="C431" s="79" t="s">
        <v>1674</v>
      </c>
      <c r="D431" s="79" t="s">
        <v>23</v>
      </c>
      <c r="E431" s="79">
        <v>4.3258094E7</v>
      </c>
      <c r="F431" s="79" t="s">
        <v>1675</v>
      </c>
      <c r="G431" s="79" t="s">
        <v>25</v>
      </c>
      <c r="H431" s="79" t="s">
        <v>26</v>
      </c>
      <c r="I431" s="79" t="s">
        <v>27</v>
      </c>
      <c r="J431" s="79" t="s">
        <v>1683</v>
      </c>
      <c r="K431" s="79" t="s">
        <v>1684</v>
      </c>
      <c r="L431" s="79" t="s">
        <v>26</v>
      </c>
      <c r="M431" s="79" t="s">
        <v>27</v>
      </c>
      <c r="N431" s="79" t="s">
        <v>1683</v>
      </c>
      <c r="O431" s="79" t="s">
        <v>1685</v>
      </c>
      <c r="P431" s="80" t="str">
        <f>+38(068)583-48-50</f>
        <v>#ERROR!</v>
      </c>
      <c r="Q431" s="79" t="s">
        <v>1679</v>
      </c>
      <c r="R431" s="79" t="s">
        <v>40</v>
      </c>
      <c r="S431" s="79" t="s">
        <v>1686</v>
      </c>
      <c r="T431" s="81">
        <v>45399.0</v>
      </c>
    </row>
    <row r="432">
      <c r="A432" s="12">
        <v>432.0</v>
      </c>
      <c r="B432" s="79" t="s">
        <v>1687</v>
      </c>
      <c r="C432" s="79" t="s">
        <v>1674</v>
      </c>
      <c r="D432" s="79" t="s">
        <v>23</v>
      </c>
      <c r="E432" s="79">
        <v>4.3258094E7</v>
      </c>
      <c r="F432" s="79" t="s">
        <v>1675</v>
      </c>
      <c r="G432" s="79" t="s">
        <v>25</v>
      </c>
      <c r="H432" s="79" t="s">
        <v>26</v>
      </c>
      <c r="I432" s="79" t="s">
        <v>27</v>
      </c>
      <c r="J432" s="79" t="s">
        <v>1688</v>
      </c>
      <c r="K432" s="79" t="s">
        <v>1689</v>
      </c>
      <c r="L432" s="79" t="s">
        <v>26</v>
      </c>
      <c r="M432" s="79" t="s">
        <v>27</v>
      </c>
      <c r="N432" s="79" t="s">
        <v>1688</v>
      </c>
      <c r="O432" s="79" t="s">
        <v>1689</v>
      </c>
      <c r="P432" s="80" t="str">
        <f>+38(068)583-48-50</f>
        <v>#ERROR!</v>
      </c>
      <c r="Q432" s="79" t="s">
        <v>1679</v>
      </c>
      <c r="R432" s="79" t="s">
        <v>40</v>
      </c>
      <c r="S432" s="79" t="s">
        <v>1690</v>
      </c>
      <c r="T432" s="81">
        <v>45764.0</v>
      </c>
    </row>
    <row r="433">
      <c r="A433" s="12">
        <v>433.0</v>
      </c>
      <c r="B433" s="79" t="s">
        <v>1691</v>
      </c>
      <c r="C433" s="79" t="s">
        <v>1674</v>
      </c>
      <c r="D433" s="79" t="s">
        <v>23</v>
      </c>
      <c r="E433" s="79">
        <v>4.3258094E7</v>
      </c>
      <c r="F433" s="79" t="s">
        <v>1675</v>
      </c>
      <c r="G433" s="79" t="s">
        <v>25</v>
      </c>
      <c r="H433" s="79" t="s">
        <v>26</v>
      </c>
      <c r="I433" s="79" t="s">
        <v>27</v>
      </c>
      <c r="J433" s="79" t="s">
        <v>1692</v>
      </c>
      <c r="K433" s="79" t="s">
        <v>1693</v>
      </c>
      <c r="L433" s="79" t="s">
        <v>26</v>
      </c>
      <c r="M433" s="79" t="s">
        <v>27</v>
      </c>
      <c r="N433" s="79" t="s">
        <v>1694</v>
      </c>
      <c r="O433" s="79" t="s">
        <v>1695</v>
      </c>
      <c r="P433" s="80" t="str">
        <f>+38(068)583-48-50</f>
        <v>#ERROR!</v>
      </c>
      <c r="Q433" s="79" t="s">
        <v>1679</v>
      </c>
      <c r="R433" s="79" t="s">
        <v>40</v>
      </c>
      <c r="S433" s="79" t="s">
        <v>1696</v>
      </c>
      <c r="T433" s="81">
        <v>45764.0</v>
      </c>
    </row>
    <row r="434">
      <c r="A434" s="12">
        <v>434.0</v>
      </c>
      <c r="B434" s="79" t="s">
        <v>1697</v>
      </c>
      <c r="C434" s="79" t="s">
        <v>1674</v>
      </c>
      <c r="D434" s="79" t="s">
        <v>23</v>
      </c>
      <c r="E434" s="79">
        <v>4.3258094E7</v>
      </c>
      <c r="F434" s="79" t="s">
        <v>1675</v>
      </c>
      <c r="G434" s="79" t="s">
        <v>25</v>
      </c>
      <c r="H434" s="79" t="s">
        <v>26</v>
      </c>
      <c r="I434" s="79" t="s">
        <v>27</v>
      </c>
      <c r="J434" s="79" t="s">
        <v>1698</v>
      </c>
      <c r="K434" s="79" t="s">
        <v>1254</v>
      </c>
      <c r="L434" s="79" t="s">
        <v>26</v>
      </c>
      <c r="M434" s="79" t="s">
        <v>27</v>
      </c>
      <c r="N434" s="79" t="s">
        <v>1699</v>
      </c>
      <c r="O434" s="79" t="s">
        <v>1700</v>
      </c>
      <c r="P434" s="80" t="str">
        <f>+38(068)583-48-50</f>
        <v>#ERROR!</v>
      </c>
      <c r="Q434" s="79" t="s">
        <v>1679</v>
      </c>
      <c r="R434" s="79" t="s">
        <v>40</v>
      </c>
      <c r="S434" s="79" t="s">
        <v>1701</v>
      </c>
      <c r="T434" s="81">
        <v>45764.0</v>
      </c>
    </row>
    <row r="435">
      <c r="A435" s="12">
        <v>435.0</v>
      </c>
      <c r="B435" s="79" t="s">
        <v>1702</v>
      </c>
      <c r="C435" s="79" t="s">
        <v>1674</v>
      </c>
      <c r="D435" s="79" t="s">
        <v>23</v>
      </c>
      <c r="E435" s="79">
        <v>4.3258094E7</v>
      </c>
      <c r="F435" s="79" t="s">
        <v>1675</v>
      </c>
      <c r="G435" s="79" t="s">
        <v>25</v>
      </c>
      <c r="H435" s="79" t="s">
        <v>26</v>
      </c>
      <c r="I435" s="79" t="s">
        <v>27</v>
      </c>
      <c r="J435" s="79" t="s">
        <v>1703</v>
      </c>
      <c r="K435" s="79" t="s">
        <v>1704</v>
      </c>
      <c r="L435" s="79" t="s">
        <v>26</v>
      </c>
      <c r="M435" s="79" t="s">
        <v>27</v>
      </c>
      <c r="N435" s="79" t="s">
        <v>1703</v>
      </c>
      <c r="O435" s="79" t="s">
        <v>1705</v>
      </c>
      <c r="P435" s="80" t="str">
        <f>+38(068)583-48-50</f>
        <v>#ERROR!</v>
      </c>
      <c r="Q435" s="79" t="s">
        <v>1679</v>
      </c>
      <c r="R435" s="79" t="s">
        <v>40</v>
      </c>
      <c r="S435" s="79" t="s">
        <v>1706</v>
      </c>
      <c r="T435" s="81">
        <v>45764.0</v>
      </c>
    </row>
    <row r="436">
      <c r="A436" s="12">
        <v>436.0</v>
      </c>
      <c r="B436" s="79" t="s">
        <v>1707</v>
      </c>
      <c r="C436" s="79" t="s">
        <v>1674</v>
      </c>
      <c r="D436" s="79" t="s">
        <v>77</v>
      </c>
      <c r="E436" s="79">
        <v>3.9616258E7</v>
      </c>
      <c r="F436" s="79" t="s">
        <v>1708</v>
      </c>
      <c r="G436" s="79" t="s">
        <v>25</v>
      </c>
      <c r="H436" s="79" t="s">
        <v>26</v>
      </c>
      <c r="I436" s="79" t="s">
        <v>27</v>
      </c>
      <c r="J436" s="79" t="s">
        <v>1676</v>
      </c>
      <c r="K436" s="79" t="s">
        <v>1677</v>
      </c>
      <c r="L436" s="79" t="s">
        <v>26</v>
      </c>
      <c r="M436" s="79" t="s">
        <v>27</v>
      </c>
      <c r="N436" s="79" t="s">
        <v>1709</v>
      </c>
      <c r="O436" s="79" t="s">
        <v>1677</v>
      </c>
      <c r="P436" s="80" t="str">
        <f>+38(068)4757247</f>
        <v>#ERROR!</v>
      </c>
      <c r="Q436" s="79" t="s">
        <v>1710</v>
      </c>
      <c r="R436" s="79" t="s">
        <v>81</v>
      </c>
      <c r="S436" s="79" t="s">
        <v>1680</v>
      </c>
      <c r="T436" s="81">
        <v>45764.0</v>
      </c>
    </row>
    <row r="437">
      <c r="A437" s="12">
        <v>437.0</v>
      </c>
      <c r="B437" s="79" t="s">
        <v>1711</v>
      </c>
      <c r="C437" s="79" t="s">
        <v>1674</v>
      </c>
      <c r="D437" s="79" t="s">
        <v>77</v>
      </c>
      <c r="E437" s="79">
        <v>3.9616258E7</v>
      </c>
      <c r="F437" s="79" t="s">
        <v>1708</v>
      </c>
      <c r="G437" s="79" t="s">
        <v>25</v>
      </c>
      <c r="H437" s="79" t="s">
        <v>26</v>
      </c>
      <c r="I437" s="79" t="s">
        <v>27</v>
      </c>
      <c r="J437" s="79" t="s">
        <v>1683</v>
      </c>
      <c r="K437" s="79" t="s">
        <v>1684</v>
      </c>
      <c r="L437" s="79" t="s">
        <v>26</v>
      </c>
      <c r="M437" s="79" t="s">
        <v>27</v>
      </c>
      <c r="N437" s="79" t="s">
        <v>1712</v>
      </c>
      <c r="O437" s="79" t="s">
        <v>1684</v>
      </c>
      <c r="P437" s="80" t="str">
        <f>+38(063)16327928</f>
        <v>#ERROR!</v>
      </c>
      <c r="Q437" s="79" t="s">
        <v>1710</v>
      </c>
      <c r="R437" s="79" t="s">
        <v>81</v>
      </c>
      <c r="S437" s="79" t="s">
        <v>1680</v>
      </c>
      <c r="T437" s="81">
        <v>45764.0</v>
      </c>
    </row>
    <row r="438">
      <c r="A438" s="12">
        <v>438.0</v>
      </c>
      <c r="B438" s="79" t="s">
        <v>1713</v>
      </c>
      <c r="C438" s="79" t="s">
        <v>1674</v>
      </c>
      <c r="D438" s="79" t="s">
        <v>77</v>
      </c>
      <c r="E438" s="79">
        <v>3.9616258E7</v>
      </c>
      <c r="F438" s="79" t="s">
        <v>1708</v>
      </c>
      <c r="G438" s="79" t="s">
        <v>25</v>
      </c>
      <c r="H438" s="79" t="s">
        <v>26</v>
      </c>
      <c r="I438" s="79" t="s">
        <v>27</v>
      </c>
      <c r="J438" s="79" t="s">
        <v>1688</v>
      </c>
      <c r="K438" s="79" t="s">
        <v>1689</v>
      </c>
      <c r="L438" s="79" t="s">
        <v>26</v>
      </c>
      <c r="M438" s="79" t="s">
        <v>27</v>
      </c>
      <c r="N438" s="79" t="s">
        <v>1714</v>
      </c>
      <c r="O438" s="79" t="s">
        <v>1689</v>
      </c>
      <c r="P438" s="80" t="str">
        <f>+38(096)0639601</f>
        <v>#ERROR!</v>
      </c>
      <c r="Q438" s="79" t="s">
        <v>1710</v>
      </c>
      <c r="R438" s="79" t="s">
        <v>81</v>
      </c>
      <c r="S438" s="79" t="s">
        <v>1690</v>
      </c>
      <c r="T438" s="81">
        <v>45764.0</v>
      </c>
    </row>
    <row r="439">
      <c r="A439" s="12">
        <v>439.0</v>
      </c>
      <c r="B439" s="79" t="s">
        <v>1715</v>
      </c>
      <c r="C439" s="79" t="s">
        <v>1674</v>
      </c>
      <c r="D439" s="79" t="s">
        <v>77</v>
      </c>
      <c r="E439" s="79">
        <v>3.9616258E7</v>
      </c>
      <c r="F439" s="79" t="s">
        <v>1708</v>
      </c>
      <c r="G439" s="79" t="s">
        <v>25</v>
      </c>
      <c r="H439" s="79" t="s">
        <v>26</v>
      </c>
      <c r="I439" s="79" t="s">
        <v>27</v>
      </c>
      <c r="J439" s="79" t="s">
        <v>1692</v>
      </c>
      <c r="K439" s="79" t="s">
        <v>1693</v>
      </c>
      <c r="L439" s="79" t="s">
        <v>26</v>
      </c>
      <c r="M439" s="79" t="s">
        <v>27</v>
      </c>
      <c r="N439" s="79" t="s">
        <v>1694</v>
      </c>
      <c r="O439" s="79" t="s">
        <v>1693</v>
      </c>
      <c r="P439" s="80" t="str">
        <f>+38(067)1809462</f>
        <v>#ERROR!</v>
      </c>
      <c r="Q439" s="79" t="s">
        <v>1710</v>
      </c>
      <c r="R439" s="79" t="s">
        <v>81</v>
      </c>
      <c r="S439" s="79" t="s">
        <v>1696</v>
      </c>
      <c r="T439" s="81">
        <v>45764.0</v>
      </c>
    </row>
    <row r="440">
      <c r="A440" s="12">
        <v>440.0</v>
      </c>
      <c r="B440" s="79" t="s">
        <v>1716</v>
      </c>
      <c r="C440" s="79" t="s">
        <v>1674</v>
      </c>
      <c r="D440" s="79" t="s">
        <v>77</v>
      </c>
      <c r="E440" s="79">
        <v>3.9616258E7</v>
      </c>
      <c r="F440" s="79" t="s">
        <v>1708</v>
      </c>
      <c r="G440" s="79" t="s">
        <v>25</v>
      </c>
      <c r="H440" s="79" t="s">
        <v>26</v>
      </c>
      <c r="I440" s="79" t="s">
        <v>1717</v>
      </c>
      <c r="J440" s="79" t="s">
        <v>1698</v>
      </c>
      <c r="K440" s="79" t="s">
        <v>1254</v>
      </c>
      <c r="L440" s="79" t="s">
        <v>26</v>
      </c>
      <c r="M440" s="79" t="s">
        <v>27</v>
      </c>
      <c r="N440" s="79" t="s">
        <v>1699</v>
      </c>
      <c r="O440" s="79" t="s">
        <v>1254</v>
      </c>
      <c r="P440" s="80" t="str">
        <f>+38(097)2514461</f>
        <v>#ERROR!</v>
      </c>
      <c r="Q440" s="79" t="s">
        <v>1710</v>
      </c>
      <c r="R440" s="79" t="s">
        <v>81</v>
      </c>
      <c r="S440" s="79" t="s">
        <v>1701</v>
      </c>
      <c r="T440" s="81">
        <v>45764.0</v>
      </c>
    </row>
    <row r="441">
      <c r="A441" s="12">
        <v>441.0</v>
      </c>
      <c r="B441" s="79" t="s">
        <v>1718</v>
      </c>
      <c r="C441" s="79" t="s">
        <v>1674</v>
      </c>
      <c r="D441" s="79" t="s">
        <v>77</v>
      </c>
      <c r="E441" s="79">
        <v>3.9616258E7</v>
      </c>
      <c r="F441" s="79" t="s">
        <v>1708</v>
      </c>
      <c r="G441" s="79" t="s">
        <v>25</v>
      </c>
      <c r="H441" s="79" t="s">
        <v>26</v>
      </c>
      <c r="I441" s="79" t="s">
        <v>27</v>
      </c>
      <c r="J441" s="79" t="s">
        <v>1703</v>
      </c>
      <c r="K441" s="79" t="s">
        <v>1704</v>
      </c>
      <c r="L441" s="79" t="s">
        <v>26</v>
      </c>
      <c r="M441" s="79" t="s">
        <v>27</v>
      </c>
      <c r="N441" s="79" t="s">
        <v>1719</v>
      </c>
      <c r="O441" s="79" t="s">
        <v>1704</v>
      </c>
      <c r="P441" s="80" t="str">
        <f>+38(098)9769793</f>
        <v>#ERROR!</v>
      </c>
      <c r="Q441" s="79" t="s">
        <v>1710</v>
      </c>
      <c r="R441" s="79" t="s">
        <v>81</v>
      </c>
      <c r="S441" s="79" t="s">
        <v>1706</v>
      </c>
      <c r="T441" s="81">
        <v>45764.0</v>
      </c>
    </row>
    <row r="442">
      <c r="A442" s="12">
        <v>442.0</v>
      </c>
      <c r="B442" s="79" t="s">
        <v>1720</v>
      </c>
      <c r="C442" s="79" t="s">
        <v>1674</v>
      </c>
      <c r="D442" s="79" t="s">
        <v>214</v>
      </c>
      <c r="E442" s="79">
        <v>3.9616258E7</v>
      </c>
      <c r="F442" s="79" t="s">
        <v>1708</v>
      </c>
      <c r="G442" s="79" t="s">
        <v>25</v>
      </c>
      <c r="H442" s="79" t="s">
        <v>26</v>
      </c>
      <c r="I442" s="79" t="s">
        <v>27</v>
      </c>
      <c r="J442" s="79" t="s">
        <v>1676</v>
      </c>
      <c r="K442" s="79" t="s">
        <v>1677</v>
      </c>
      <c r="L442" s="79" t="s">
        <v>26</v>
      </c>
      <c r="M442" s="79" t="s">
        <v>27</v>
      </c>
      <c r="N442" s="79" t="s">
        <v>1709</v>
      </c>
      <c r="O442" s="79" t="s">
        <v>1677</v>
      </c>
      <c r="P442" s="80" t="str">
        <f>+38(068)4757247</f>
        <v>#ERROR!</v>
      </c>
      <c r="Q442" s="79" t="s">
        <v>1710</v>
      </c>
      <c r="R442" s="79" t="s">
        <v>81</v>
      </c>
      <c r="S442" s="79" t="s">
        <v>1680</v>
      </c>
      <c r="T442" s="78"/>
    </row>
    <row r="443">
      <c r="A443" s="12">
        <v>443.0</v>
      </c>
      <c r="B443" s="79" t="s">
        <v>1721</v>
      </c>
      <c r="C443" s="79" t="s">
        <v>1667</v>
      </c>
      <c r="D443" s="79" t="s">
        <v>23</v>
      </c>
      <c r="E443" s="79">
        <v>2221159.0</v>
      </c>
      <c r="F443" s="79" t="s">
        <v>1722</v>
      </c>
      <c r="G443" s="79" t="s">
        <v>25</v>
      </c>
      <c r="H443" s="79" t="s">
        <v>26</v>
      </c>
      <c r="I443" s="79" t="s">
        <v>27</v>
      </c>
      <c r="J443" s="79" t="s">
        <v>1723</v>
      </c>
      <c r="K443" s="79" t="s">
        <v>1724</v>
      </c>
      <c r="L443" s="79" t="s">
        <v>26</v>
      </c>
      <c r="M443" s="79" t="s">
        <v>27</v>
      </c>
      <c r="N443" s="79" t="s">
        <v>1723</v>
      </c>
      <c r="O443" s="79" t="s">
        <v>1725</v>
      </c>
      <c r="P443" s="80" t="str">
        <f>+38(098)259-33-35</f>
        <v>#ERROR!</v>
      </c>
      <c r="Q443" s="79" t="s">
        <v>1726</v>
      </c>
      <c r="R443" s="79" t="s">
        <v>34</v>
      </c>
      <c r="S443" s="79" t="s">
        <v>1727</v>
      </c>
      <c r="T443" s="78"/>
    </row>
    <row r="444">
      <c r="A444" s="12">
        <v>444.0</v>
      </c>
      <c r="B444" s="79" t="s">
        <v>1728</v>
      </c>
      <c r="C444" s="79" t="s">
        <v>1667</v>
      </c>
      <c r="D444" s="79" t="s">
        <v>23</v>
      </c>
      <c r="E444" s="79">
        <v>2221165.0</v>
      </c>
      <c r="F444" s="79" t="s">
        <v>1729</v>
      </c>
      <c r="G444" s="79" t="s">
        <v>25</v>
      </c>
      <c r="H444" s="79" t="s">
        <v>26</v>
      </c>
      <c r="I444" s="79" t="s">
        <v>27</v>
      </c>
      <c r="J444" s="79" t="s">
        <v>1723</v>
      </c>
      <c r="K444" s="79" t="s">
        <v>1730</v>
      </c>
      <c r="L444" s="79" t="s">
        <v>26</v>
      </c>
      <c r="M444" s="79" t="s">
        <v>27</v>
      </c>
      <c r="N444" s="79" t="s">
        <v>1723</v>
      </c>
      <c r="O444" s="79" t="s">
        <v>1731</v>
      </c>
      <c r="P444" s="80" t="str">
        <f>+38(073)401-81-53</f>
        <v>#ERROR!</v>
      </c>
      <c r="Q444" s="79" t="s">
        <v>1732</v>
      </c>
      <c r="R444" s="79" t="s">
        <v>34</v>
      </c>
      <c r="S444" s="79" t="s">
        <v>1727</v>
      </c>
      <c r="T444" s="78"/>
    </row>
    <row r="445">
      <c r="A445" s="12">
        <v>445.0</v>
      </c>
      <c r="B445" s="79" t="s">
        <v>1733</v>
      </c>
      <c r="C445" s="79" t="s">
        <v>1667</v>
      </c>
      <c r="D445" s="79" t="s">
        <v>23</v>
      </c>
      <c r="E445" s="79">
        <v>5458904.0</v>
      </c>
      <c r="F445" s="79" t="s">
        <v>1734</v>
      </c>
      <c r="G445" s="79" t="s">
        <v>25</v>
      </c>
      <c r="H445" s="79" t="s">
        <v>26</v>
      </c>
      <c r="I445" s="79" t="s">
        <v>27</v>
      </c>
      <c r="J445" s="79" t="s">
        <v>1723</v>
      </c>
      <c r="K445" s="79" t="s">
        <v>867</v>
      </c>
      <c r="L445" s="79" t="s">
        <v>26</v>
      </c>
      <c r="M445" s="79" t="s">
        <v>27</v>
      </c>
      <c r="N445" s="79" t="s">
        <v>1723</v>
      </c>
      <c r="O445" s="79" t="s">
        <v>1735</v>
      </c>
      <c r="P445" s="80" t="str">
        <f>+38(093)150-96-41</f>
        <v>#ERROR!</v>
      </c>
      <c r="Q445" s="79" t="s">
        <v>1736</v>
      </c>
      <c r="R445" s="79" t="s">
        <v>34</v>
      </c>
      <c r="S445" s="79" t="s">
        <v>1727</v>
      </c>
      <c r="T445" s="78"/>
    </row>
    <row r="446">
      <c r="A446" s="12">
        <v>446.0</v>
      </c>
      <c r="B446" s="79" t="s">
        <v>1737</v>
      </c>
      <c r="C446" s="79" t="s">
        <v>1738</v>
      </c>
      <c r="D446" s="79" t="s">
        <v>23</v>
      </c>
      <c r="E446" s="79">
        <v>5530145.0</v>
      </c>
      <c r="F446" s="79" t="s">
        <v>1739</v>
      </c>
      <c r="G446" s="79" t="s">
        <v>25</v>
      </c>
      <c r="H446" s="79" t="s">
        <v>26</v>
      </c>
      <c r="I446" s="79" t="s">
        <v>27</v>
      </c>
      <c r="J446" s="79" t="s">
        <v>1669</v>
      </c>
      <c r="K446" s="79" t="s">
        <v>1740</v>
      </c>
      <c r="L446" s="79" t="s">
        <v>26</v>
      </c>
      <c r="M446" s="79" t="s">
        <v>27</v>
      </c>
      <c r="N446" s="79" t="s">
        <v>1669</v>
      </c>
      <c r="O446" s="79" t="s">
        <v>1740</v>
      </c>
      <c r="P446" s="80" t="str">
        <f>+38(068)1297899</f>
        <v>#ERROR!</v>
      </c>
      <c r="Q446" s="79" t="s">
        <v>1741</v>
      </c>
      <c r="R446" s="79" t="s">
        <v>34</v>
      </c>
      <c r="S446" s="79" t="s">
        <v>1727</v>
      </c>
      <c r="T446" s="78"/>
    </row>
    <row r="447">
      <c r="A447" s="12">
        <v>447.0</v>
      </c>
      <c r="B447" s="79" t="s">
        <v>1742</v>
      </c>
      <c r="C447" s="79" t="s">
        <v>1738</v>
      </c>
      <c r="D447" s="79" t="s">
        <v>23</v>
      </c>
      <c r="E447" s="79">
        <v>5530145.0</v>
      </c>
      <c r="F447" s="79" t="s">
        <v>1739</v>
      </c>
      <c r="G447" s="79" t="s">
        <v>25</v>
      </c>
      <c r="H447" s="79" t="s">
        <v>26</v>
      </c>
      <c r="I447" s="79" t="s">
        <v>27</v>
      </c>
      <c r="J447" s="79" t="s">
        <v>1669</v>
      </c>
      <c r="K447" s="79" t="s">
        <v>1740</v>
      </c>
      <c r="L447" s="79" t="s">
        <v>26</v>
      </c>
      <c r="M447" s="79" t="s">
        <v>27</v>
      </c>
      <c r="N447" s="79" t="s">
        <v>1669</v>
      </c>
      <c r="O447" s="79" t="s">
        <v>1743</v>
      </c>
      <c r="P447" s="80" t="str">
        <f>+38(068)1297899</f>
        <v>#ERROR!</v>
      </c>
      <c r="Q447" s="79" t="s">
        <v>1741</v>
      </c>
      <c r="R447" s="79" t="s">
        <v>34</v>
      </c>
      <c r="S447" s="79" t="s">
        <v>1727</v>
      </c>
      <c r="T447" s="78"/>
    </row>
    <row r="448">
      <c r="A448" s="12">
        <v>448.0</v>
      </c>
      <c r="B448" s="79" t="s">
        <v>1744</v>
      </c>
      <c r="C448" s="79" t="s">
        <v>1738</v>
      </c>
      <c r="D448" s="79" t="s">
        <v>23</v>
      </c>
      <c r="E448" s="79">
        <v>5530145.0</v>
      </c>
      <c r="F448" s="79" t="s">
        <v>1739</v>
      </c>
      <c r="G448" s="79" t="s">
        <v>25</v>
      </c>
      <c r="H448" s="79" t="s">
        <v>26</v>
      </c>
      <c r="I448" s="79" t="s">
        <v>27</v>
      </c>
      <c r="J448" s="79" t="s">
        <v>1669</v>
      </c>
      <c r="K448" s="79" t="s">
        <v>1740</v>
      </c>
      <c r="L448" s="79" t="s">
        <v>26</v>
      </c>
      <c r="M448" s="79" t="s">
        <v>27</v>
      </c>
      <c r="N448" s="79" t="s">
        <v>1669</v>
      </c>
      <c r="O448" s="79" t="s">
        <v>1745</v>
      </c>
      <c r="P448" s="80" t="str">
        <f>+38(068)1297899</f>
        <v>#ERROR!</v>
      </c>
      <c r="Q448" s="79" t="s">
        <v>1741</v>
      </c>
      <c r="R448" s="79" t="s">
        <v>34</v>
      </c>
      <c r="S448" s="79" t="s">
        <v>1727</v>
      </c>
      <c r="T448" s="78"/>
    </row>
    <row r="449">
      <c r="A449" s="12">
        <v>449.0</v>
      </c>
      <c r="B449" s="79" t="s">
        <v>1746</v>
      </c>
      <c r="C449" s="79" t="s">
        <v>1738</v>
      </c>
      <c r="D449" s="79" t="s">
        <v>23</v>
      </c>
      <c r="E449" s="79">
        <v>5530145.0</v>
      </c>
      <c r="F449" s="79" t="s">
        <v>1739</v>
      </c>
      <c r="G449" s="79" t="s">
        <v>25</v>
      </c>
      <c r="H449" s="79" t="s">
        <v>26</v>
      </c>
      <c r="I449" s="79" t="s">
        <v>27</v>
      </c>
      <c r="J449" s="79" t="s">
        <v>1669</v>
      </c>
      <c r="K449" s="79" t="s">
        <v>1740</v>
      </c>
      <c r="L449" s="79" t="s">
        <v>26</v>
      </c>
      <c r="M449" s="79" t="s">
        <v>27</v>
      </c>
      <c r="N449" s="79" t="s">
        <v>1669</v>
      </c>
      <c r="O449" s="79" t="s">
        <v>1747</v>
      </c>
      <c r="P449" s="80" t="str">
        <f>+38(068)1297899</f>
        <v>#ERROR!</v>
      </c>
      <c r="Q449" s="79" t="s">
        <v>1741</v>
      </c>
      <c r="R449" s="79" t="s">
        <v>34</v>
      </c>
      <c r="S449" s="79" t="s">
        <v>1727</v>
      </c>
      <c r="T449" s="78"/>
    </row>
    <row r="450">
      <c r="A450" s="12">
        <v>450.0</v>
      </c>
      <c r="B450" s="79" t="s">
        <v>1748</v>
      </c>
      <c r="C450" s="79" t="s">
        <v>1738</v>
      </c>
      <c r="D450" s="79" t="s">
        <v>23</v>
      </c>
      <c r="E450" s="79">
        <v>5530145.0</v>
      </c>
      <c r="F450" s="79" t="s">
        <v>1739</v>
      </c>
      <c r="G450" s="79" t="s">
        <v>25</v>
      </c>
      <c r="H450" s="79" t="s">
        <v>26</v>
      </c>
      <c r="I450" s="79" t="s">
        <v>27</v>
      </c>
      <c r="J450" s="79" t="s">
        <v>1669</v>
      </c>
      <c r="K450" s="79" t="s">
        <v>1740</v>
      </c>
      <c r="L450" s="79" t="s">
        <v>26</v>
      </c>
      <c r="M450" s="79" t="s">
        <v>27</v>
      </c>
      <c r="N450" s="79" t="s">
        <v>1669</v>
      </c>
      <c r="O450" s="79" t="s">
        <v>1749</v>
      </c>
      <c r="P450" s="80" t="str">
        <f>+38(068)1297899</f>
        <v>#ERROR!</v>
      </c>
      <c r="Q450" s="79" t="s">
        <v>1741</v>
      </c>
      <c r="R450" s="79" t="s">
        <v>34</v>
      </c>
      <c r="S450" s="79" t="s">
        <v>1727</v>
      </c>
      <c r="T450" s="78"/>
    </row>
    <row r="451">
      <c r="A451" s="12">
        <v>451.0</v>
      </c>
      <c r="B451" s="79" t="s">
        <v>1750</v>
      </c>
      <c r="C451" s="79" t="s">
        <v>1738</v>
      </c>
      <c r="D451" s="79" t="s">
        <v>23</v>
      </c>
      <c r="E451" s="79">
        <v>5530145.0</v>
      </c>
      <c r="F451" s="79" t="s">
        <v>1739</v>
      </c>
      <c r="G451" s="79" t="s">
        <v>25</v>
      </c>
      <c r="H451" s="79" t="s">
        <v>26</v>
      </c>
      <c r="I451" s="79" t="s">
        <v>27</v>
      </c>
      <c r="J451" s="79" t="s">
        <v>1669</v>
      </c>
      <c r="K451" s="79" t="s">
        <v>1740</v>
      </c>
      <c r="L451" s="79" t="s">
        <v>26</v>
      </c>
      <c r="M451" s="79" t="s">
        <v>27</v>
      </c>
      <c r="N451" s="79" t="s">
        <v>1669</v>
      </c>
      <c r="O451" s="79" t="s">
        <v>1751</v>
      </c>
      <c r="P451" s="80" t="str">
        <f>+38(068)1297899</f>
        <v>#ERROR!</v>
      </c>
      <c r="Q451" s="79" t="s">
        <v>1741</v>
      </c>
      <c r="R451" s="79" t="s">
        <v>34</v>
      </c>
      <c r="S451" s="79" t="s">
        <v>1727</v>
      </c>
      <c r="T451" s="78"/>
    </row>
    <row r="452">
      <c r="A452" s="12">
        <v>452.0</v>
      </c>
      <c r="B452" s="79" t="s">
        <v>1752</v>
      </c>
      <c r="C452" s="79" t="s">
        <v>1738</v>
      </c>
      <c r="D452" s="79" t="s">
        <v>23</v>
      </c>
      <c r="E452" s="79">
        <v>5530145.0</v>
      </c>
      <c r="F452" s="79" t="s">
        <v>1739</v>
      </c>
      <c r="G452" s="79" t="s">
        <v>25</v>
      </c>
      <c r="H452" s="79" t="s">
        <v>26</v>
      </c>
      <c r="I452" s="79" t="s">
        <v>27</v>
      </c>
      <c r="J452" s="79" t="s">
        <v>1669</v>
      </c>
      <c r="K452" s="79" t="s">
        <v>1740</v>
      </c>
      <c r="L452" s="79" t="s">
        <v>26</v>
      </c>
      <c r="M452" s="79" t="s">
        <v>27</v>
      </c>
      <c r="N452" s="79" t="s">
        <v>1669</v>
      </c>
      <c r="O452" s="79" t="s">
        <v>1753</v>
      </c>
      <c r="P452" s="80" t="str">
        <f>+38(068)1297899</f>
        <v>#ERROR!</v>
      </c>
      <c r="Q452" s="79" t="s">
        <v>1741</v>
      </c>
      <c r="R452" s="79" t="s">
        <v>34</v>
      </c>
      <c r="S452" s="79" t="s">
        <v>1727</v>
      </c>
      <c r="T452" s="78"/>
    </row>
    <row r="453">
      <c r="A453" s="12">
        <v>453.0</v>
      </c>
      <c r="B453" s="79" t="s">
        <v>1754</v>
      </c>
      <c r="C453" s="79" t="s">
        <v>1738</v>
      </c>
      <c r="D453" s="79" t="s">
        <v>23</v>
      </c>
      <c r="E453" s="79">
        <v>5530145.0</v>
      </c>
      <c r="F453" s="79" t="s">
        <v>1739</v>
      </c>
      <c r="G453" s="79" t="s">
        <v>25</v>
      </c>
      <c r="H453" s="79" t="s">
        <v>26</v>
      </c>
      <c r="I453" s="79" t="s">
        <v>27</v>
      </c>
      <c r="J453" s="79" t="s">
        <v>1669</v>
      </c>
      <c r="K453" s="79" t="s">
        <v>1740</v>
      </c>
      <c r="L453" s="79" t="s">
        <v>26</v>
      </c>
      <c r="M453" s="79" t="s">
        <v>27</v>
      </c>
      <c r="N453" s="79" t="s">
        <v>1669</v>
      </c>
      <c r="O453" s="79" t="s">
        <v>1755</v>
      </c>
      <c r="P453" s="80" t="str">
        <f>+38(068)1297899</f>
        <v>#ERROR!</v>
      </c>
      <c r="Q453" s="79" t="s">
        <v>1741</v>
      </c>
      <c r="R453" s="79" t="s">
        <v>34</v>
      </c>
      <c r="S453" s="79" t="s">
        <v>1727</v>
      </c>
      <c r="T453" s="78"/>
    </row>
    <row r="454">
      <c r="A454" s="12">
        <v>454.0</v>
      </c>
      <c r="B454" s="79" t="s">
        <v>1756</v>
      </c>
      <c r="C454" s="79" t="s">
        <v>1738</v>
      </c>
      <c r="D454" s="79" t="s">
        <v>23</v>
      </c>
      <c r="E454" s="79">
        <v>5530145.0</v>
      </c>
      <c r="F454" s="79" t="s">
        <v>1739</v>
      </c>
      <c r="G454" s="79" t="s">
        <v>25</v>
      </c>
      <c r="H454" s="79" t="s">
        <v>26</v>
      </c>
      <c r="I454" s="79" t="s">
        <v>27</v>
      </c>
      <c r="J454" s="79" t="s">
        <v>1669</v>
      </c>
      <c r="K454" s="79" t="s">
        <v>1740</v>
      </c>
      <c r="L454" s="79" t="s">
        <v>26</v>
      </c>
      <c r="M454" s="79" t="s">
        <v>27</v>
      </c>
      <c r="N454" s="79" t="s">
        <v>1669</v>
      </c>
      <c r="O454" s="79" t="s">
        <v>1740</v>
      </c>
      <c r="P454" s="80" t="str">
        <f>+38(068)1297899</f>
        <v>#ERROR!</v>
      </c>
      <c r="Q454" s="79" t="s">
        <v>1741</v>
      </c>
      <c r="R454" s="79" t="s">
        <v>34</v>
      </c>
      <c r="S454" s="79" t="s">
        <v>1727</v>
      </c>
      <c r="T454" s="78"/>
    </row>
    <row r="455">
      <c r="A455" s="12">
        <v>455.0</v>
      </c>
      <c r="B455" s="79" t="s">
        <v>1757</v>
      </c>
      <c r="C455" s="79" t="s">
        <v>1738</v>
      </c>
      <c r="D455" s="79" t="s">
        <v>23</v>
      </c>
      <c r="E455" s="79">
        <v>5530145.0</v>
      </c>
      <c r="F455" s="79" t="s">
        <v>1739</v>
      </c>
      <c r="G455" s="79" t="s">
        <v>25</v>
      </c>
      <c r="H455" s="79" t="s">
        <v>26</v>
      </c>
      <c r="I455" s="79" t="s">
        <v>27</v>
      </c>
      <c r="J455" s="79" t="s">
        <v>1669</v>
      </c>
      <c r="K455" s="79" t="s">
        <v>1740</v>
      </c>
      <c r="L455" s="79" t="s">
        <v>26</v>
      </c>
      <c r="M455" s="79" t="s">
        <v>27</v>
      </c>
      <c r="N455" s="79" t="s">
        <v>1669</v>
      </c>
      <c r="O455" s="79" t="s">
        <v>1758</v>
      </c>
      <c r="P455" s="80" t="str">
        <f>+38(068)1297899</f>
        <v>#ERROR!</v>
      </c>
      <c r="Q455" s="79" t="s">
        <v>1741</v>
      </c>
      <c r="R455" s="79" t="s">
        <v>34</v>
      </c>
      <c r="S455" s="79" t="s">
        <v>1727</v>
      </c>
      <c r="T455" s="78"/>
    </row>
    <row r="456">
      <c r="A456" s="12">
        <v>456.0</v>
      </c>
      <c r="B456" s="79" t="s">
        <v>1759</v>
      </c>
      <c r="C456" s="79" t="s">
        <v>1738</v>
      </c>
      <c r="D456" s="79" t="s">
        <v>23</v>
      </c>
      <c r="E456" s="79">
        <v>5530145.0</v>
      </c>
      <c r="F456" s="79" t="s">
        <v>1739</v>
      </c>
      <c r="G456" s="79" t="s">
        <v>25</v>
      </c>
      <c r="H456" s="79" t="s">
        <v>26</v>
      </c>
      <c r="I456" s="79" t="s">
        <v>27</v>
      </c>
      <c r="J456" s="79" t="s">
        <v>1669</v>
      </c>
      <c r="K456" s="79" t="s">
        <v>1760</v>
      </c>
      <c r="L456" s="79" t="s">
        <v>26</v>
      </c>
      <c r="M456" s="79" t="s">
        <v>27</v>
      </c>
      <c r="N456" s="79" t="s">
        <v>1669</v>
      </c>
      <c r="O456" s="79" t="s">
        <v>1760</v>
      </c>
      <c r="P456" s="80" t="str">
        <f>+38(068)1297899</f>
        <v>#ERROR!</v>
      </c>
      <c r="Q456" s="79" t="s">
        <v>1741</v>
      </c>
      <c r="R456" s="79" t="s">
        <v>34</v>
      </c>
      <c r="S456" s="79" t="s">
        <v>1727</v>
      </c>
      <c r="T456" s="78"/>
    </row>
    <row r="457">
      <c r="A457" s="12">
        <v>457.0</v>
      </c>
      <c r="B457" s="79" t="s">
        <v>1761</v>
      </c>
      <c r="C457" s="79" t="s">
        <v>1738</v>
      </c>
      <c r="D457" s="79" t="s">
        <v>23</v>
      </c>
      <c r="E457" s="79">
        <v>5530145.0</v>
      </c>
      <c r="F457" s="79" t="s">
        <v>1739</v>
      </c>
      <c r="G457" s="79" t="s">
        <v>25</v>
      </c>
      <c r="H457" s="79" t="s">
        <v>26</v>
      </c>
      <c r="I457" s="79" t="s">
        <v>27</v>
      </c>
      <c r="J457" s="79" t="s">
        <v>1669</v>
      </c>
      <c r="K457" s="79" t="s">
        <v>1747</v>
      </c>
      <c r="L457" s="79" t="s">
        <v>26</v>
      </c>
      <c r="M457" s="79" t="s">
        <v>27</v>
      </c>
      <c r="N457" s="79" t="s">
        <v>1669</v>
      </c>
      <c r="O457" s="79" t="s">
        <v>1747</v>
      </c>
      <c r="P457" s="80" t="str">
        <f>+38(068)1297899</f>
        <v>#ERROR!</v>
      </c>
      <c r="Q457" s="79" t="s">
        <v>1741</v>
      </c>
      <c r="R457" s="79" t="s">
        <v>34</v>
      </c>
      <c r="S457" s="79" t="s">
        <v>1727</v>
      </c>
      <c r="T457" s="78"/>
    </row>
    <row r="458">
      <c r="A458" s="12">
        <v>458.0</v>
      </c>
      <c r="B458" s="79" t="s">
        <v>1762</v>
      </c>
      <c r="C458" s="79" t="s">
        <v>1738</v>
      </c>
      <c r="D458" s="79" t="s">
        <v>71</v>
      </c>
      <c r="E458" s="79">
        <v>2.2824664E7</v>
      </c>
      <c r="F458" s="79" t="s">
        <v>1763</v>
      </c>
      <c r="G458" s="79" t="s">
        <v>25</v>
      </c>
      <c r="H458" s="79" t="s">
        <v>26</v>
      </c>
      <c r="I458" s="79" t="s">
        <v>27</v>
      </c>
      <c r="J458" s="79" t="s">
        <v>1723</v>
      </c>
      <c r="K458" s="79" t="s">
        <v>1764</v>
      </c>
      <c r="L458" s="79" t="s">
        <v>26</v>
      </c>
      <c r="M458" s="79" t="s">
        <v>27</v>
      </c>
      <c r="N458" s="79" t="s">
        <v>1723</v>
      </c>
      <c r="O458" s="79" t="s">
        <v>1764</v>
      </c>
      <c r="P458" s="80" t="str">
        <f>+38(0462)936-946</f>
        <v>#ERROR!</v>
      </c>
      <c r="Q458" s="79" t="s">
        <v>1765</v>
      </c>
      <c r="R458" s="79" t="s">
        <v>75</v>
      </c>
      <c r="S458" s="79" t="s">
        <v>1727</v>
      </c>
      <c r="T458" s="78"/>
    </row>
    <row r="459">
      <c r="A459" s="12">
        <v>459.0</v>
      </c>
      <c r="B459" s="79" t="s">
        <v>1766</v>
      </c>
      <c r="C459" s="79" t="s">
        <v>1667</v>
      </c>
      <c r="D459" s="79" t="s">
        <v>77</v>
      </c>
      <c r="E459" s="79">
        <v>4.1597226E7</v>
      </c>
      <c r="F459" s="79" t="s">
        <v>1767</v>
      </c>
      <c r="G459" s="79" t="s">
        <v>25</v>
      </c>
      <c r="H459" s="79" t="s">
        <v>26</v>
      </c>
      <c r="I459" s="79" t="s">
        <v>27</v>
      </c>
      <c r="J459" s="79" t="s">
        <v>1723</v>
      </c>
      <c r="K459" s="79" t="s">
        <v>1768</v>
      </c>
      <c r="L459" s="79" t="s">
        <v>26</v>
      </c>
      <c r="M459" s="79" t="s">
        <v>27</v>
      </c>
      <c r="N459" s="79" t="s">
        <v>1723</v>
      </c>
      <c r="O459" s="79" t="s">
        <v>1768</v>
      </c>
      <c r="P459" s="80" t="str">
        <f>+38(0462) 645-109</f>
        <v>#ERROR!</v>
      </c>
      <c r="Q459" s="82" t="s">
        <v>1769</v>
      </c>
      <c r="R459" s="79" t="s">
        <v>75</v>
      </c>
      <c r="S459" s="79" t="s">
        <v>1727</v>
      </c>
      <c r="T459" s="78"/>
    </row>
    <row r="460">
      <c r="A460" s="12">
        <v>460.0</v>
      </c>
      <c r="B460" s="79" t="s">
        <v>1770</v>
      </c>
      <c r="C460" s="79" t="s">
        <v>1738</v>
      </c>
      <c r="D460" s="79" t="s">
        <v>77</v>
      </c>
      <c r="E460" s="79">
        <v>2.1402211E7</v>
      </c>
      <c r="F460" s="79" t="s">
        <v>1771</v>
      </c>
      <c r="G460" s="79" t="s">
        <v>25</v>
      </c>
      <c r="H460" s="79" t="s">
        <v>26</v>
      </c>
      <c r="I460" s="79" t="s">
        <v>27</v>
      </c>
      <c r="J460" s="79" t="s">
        <v>1723</v>
      </c>
      <c r="K460" s="79" t="s">
        <v>1755</v>
      </c>
      <c r="L460" s="79" t="s">
        <v>26</v>
      </c>
      <c r="M460" s="79" t="s">
        <v>27</v>
      </c>
      <c r="N460" s="79" t="s">
        <v>1723</v>
      </c>
      <c r="O460" s="79" t="s">
        <v>1755</v>
      </c>
      <c r="P460" s="80" t="str">
        <f>+38(0462)667-250</f>
        <v>#ERROR!</v>
      </c>
      <c r="Q460" s="79" t="s">
        <v>1772</v>
      </c>
      <c r="R460" s="79" t="s">
        <v>75</v>
      </c>
      <c r="S460" s="79" t="s">
        <v>1727</v>
      </c>
      <c r="T460" s="78"/>
    </row>
    <row r="461">
      <c r="A461" s="12">
        <v>461.0</v>
      </c>
      <c r="B461" s="79" t="s">
        <v>1773</v>
      </c>
      <c r="C461" s="79" t="s">
        <v>1738</v>
      </c>
      <c r="D461" s="79" t="s">
        <v>1774</v>
      </c>
      <c r="E461" s="79">
        <v>2221142.0</v>
      </c>
      <c r="F461" s="79" t="s">
        <v>1775</v>
      </c>
      <c r="G461" s="79" t="s">
        <v>25</v>
      </c>
      <c r="H461" s="79" t="s">
        <v>26</v>
      </c>
      <c r="I461" s="79" t="s">
        <v>27</v>
      </c>
      <c r="J461" s="79" t="s">
        <v>1776</v>
      </c>
      <c r="K461" s="79" t="s">
        <v>1777</v>
      </c>
      <c r="L461" s="79" t="s">
        <v>26</v>
      </c>
      <c r="M461" s="79" t="s">
        <v>27</v>
      </c>
      <c r="N461" s="79" t="s">
        <v>1723</v>
      </c>
      <c r="O461" s="79" t="s">
        <v>1777</v>
      </c>
      <c r="P461" s="80" t="str">
        <f>+38(0462)95-29-95</f>
        <v>#ERROR!</v>
      </c>
      <c r="Q461" s="79" t="s">
        <v>1778</v>
      </c>
      <c r="R461" s="79" t="s">
        <v>75</v>
      </c>
      <c r="S461" s="79" t="s">
        <v>1727</v>
      </c>
      <c r="T461" s="78"/>
    </row>
    <row r="462">
      <c r="A462" s="12">
        <v>462.0</v>
      </c>
      <c r="B462" s="79" t="s">
        <v>1779</v>
      </c>
      <c r="C462" s="79" t="s">
        <v>1738</v>
      </c>
      <c r="D462" s="79" t="s">
        <v>1780</v>
      </c>
      <c r="E462" s="79">
        <v>4.2528441E7</v>
      </c>
      <c r="F462" s="79" t="s">
        <v>1781</v>
      </c>
      <c r="G462" s="79" t="s">
        <v>25</v>
      </c>
      <c r="H462" s="79" t="s">
        <v>26</v>
      </c>
      <c r="I462" s="79" t="s">
        <v>27</v>
      </c>
      <c r="J462" s="79" t="s">
        <v>1723</v>
      </c>
      <c r="K462" s="79" t="s">
        <v>1782</v>
      </c>
      <c r="L462" s="79" t="s">
        <v>26</v>
      </c>
      <c r="M462" s="79" t="s">
        <v>27</v>
      </c>
      <c r="N462" s="79" t="s">
        <v>1723</v>
      </c>
      <c r="O462" s="79" t="s">
        <v>1782</v>
      </c>
      <c r="P462" s="80" t="str">
        <f>+38(0462)675-035</f>
        <v>#ERROR!</v>
      </c>
      <c r="Q462" s="79" t="s">
        <v>1783</v>
      </c>
      <c r="R462" s="79" t="s">
        <v>75</v>
      </c>
      <c r="S462" s="79" t="s">
        <v>1727</v>
      </c>
      <c r="T462" s="78"/>
    </row>
    <row r="463">
      <c r="A463" s="12">
        <v>463.0</v>
      </c>
      <c r="B463" s="79" t="s">
        <v>1784</v>
      </c>
      <c r="C463" s="79" t="s">
        <v>1667</v>
      </c>
      <c r="D463" s="79" t="s">
        <v>122</v>
      </c>
      <c r="E463" s="79">
        <v>2226375.0</v>
      </c>
      <c r="F463" s="79" t="s">
        <v>1785</v>
      </c>
      <c r="G463" s="79" t="s">
        <v>25</v>
      </c>
      <c r="H463" s="79" t="s">
        <v>26</v>
      </c>
      <c r="I463" s="79" t="s">
        <v>27</v>
      </c>
      <c r="J463" s="79" t="s">
        <v>1776</v>
      </c>
      <c r="K463" s="79" t="s">
        <v>1670</v>
      </c>
      <c r="L463" s="79" t="s">
        <v>26</v>
      </c>
      <c r="M463" s="79" t="s">
        <v>27</v>
      </c>
      <c r="N463" s="79" t="s">
        <v>1776</v>
      </c>
      <c r="O463" s="79" t="s">
        <v>1670</v>
      </c>
      <c r="P463" s="80" t="str">
        <f>+38 (0462)676650</f>
        <v>#ERROR!</v>
      </c>
      <c r="Q463" s="79" t="s">
        <v>1672</v>
      </c>
      <c r="R463" s="79" t="s">
        <v>75</v>
      </c>
      <c r="S463" s="79" t="s">
        <v>1727</v>
      </c>
      <c r="T463" s="78"/>
    </row>
    <row r="464">
      <c r="A464" s="12">
        <v>464.0</v>
      </c>
      <c r="B464" s="79" t="s">
        <v>1786</v>
      </c>
      <c r="C464" s="79" t="s">
        <v>1667</v>
      </c>
      <c r="D464" s="79" t="s">
        <v>122</v>
      </c>
      <c r="E464" s="79">
        <v>2226375.0</v>
      </c>
      <c r="F464" s="79" t="s">
        <v>1787</v>
      </c>
      <c r="G464" s="79" t="s">
        <v>25</v>
      </c>
      <c r="H464" s="79" t="s">
        <v>26</v>
      </c>
      <c r="I464" s="79" t="s">
        <v>27</v>
      </c>
      <c r="J464" s="79" t="s">
        <v>1723</v>
      </c>
      <c r="K464" s="79" t="s">
        <v>1788</v>
      </c>
      <c r="L464" s="79" t="s">
        <v>26</v>
      </c>
      <c r="M464" s="79" t="s">
        <v>27</v>
      </c>
      <c r="N464" s="79" t="s">
        <v>1723</v>
      </c>
      <c r="O464" s="79" t="s">
        <v>1789</v>
      </c>
      <c r="P464" s="80" t="str">
        <f>+38(0462)665856</f>
        <v>#ERROR!</v>
      </c>
      <c r="Q464" s="79" t="s">
        <v>1672</v>
      </c>
      <c r="R464" s="79" t="s">
        <v>75</v>
      </c>
      <c r="S464" s="79" t="s">
        <v>1727</v>
      </c>
      <c r="T464" s="78"/>
    </row>
    <row r="465">
      <c r="A465" s="12">
        <v>465.0</v>
      </c>
      <c r="B465" s="79" t="s">
        <v>1790</v>
      </c>
      <c r="C465" s="79" t="s">
        <v>1667</v>
      </c>
      <c r="D465" s="79" t="s">
        <v>122</v>
      </c>
      <c r="E465" s="79">
        <v>2226369.0</v>
      </c>
      <c r="F465" s="79" t="s">
        <v>1791</v>
      </c>
      <c r="G465" s="79" t="s">
        <v>25</v>
      </c>
      <c r="H465" s="79" t="s">
        <v>26</v>
      </c>
      <c r="I465" s="79" t="s">
        <v>27</v>
      </c>
      <c r="J465" s="79" t="s">
        <v>1723</v>
      </c>
      <c r="K465" s="79" t="s">
        <v>1792</v>
      </c>
      <c r="L465" s="79" t="s">
        <v>26</v>
      </c>
      <c r="M465" s="79" t="s">
        <v>27</v>
      </c>
      <c r="N465" s="79" t="s">
        <v>1723</v>
      </c>
      <c r="O465" s="79" t="s">
        <v>1793</v>
      </c>
      <c r="P465" s="80" t="str">
        <f>+38(097)4657091</f>
        <v>#ERROR!</v>
      </c>
      <c r="Q465" s="79" t="s">
        <v>1794</v>
      </c>
      <c r="R465" s="79" t="s">
        <v>75</v>
      </c>
      <c r="S465" s="79" t="s">
        <v>1727</v>
      </c>
      <c r="T465" s="78"/>
    </row>
    <row r="466">
      <c r="A466" s="12">
        <v>466.0</v>
      </c>
      <c r="B466" s="79" t="s">
        <v>1795</v>
      </c>
      <c r="C466" s="79" t="s">
        <v>1667</v>
      </c>
      <c r="D466" s="79" t="s">
        <v>122</v>
      </c>
      <c r="E466" s="79">
        <v>2138808.0</v>
      </c>
      <c r="F466" s="79" t="s">
        <v>1796</v>
      </c>
      <c r="G466" s="79" t="s">
        <v>25</v>
      </c>
      <c r="H466" s="79" t="s">
        <v>26</v>
      </c>
      <c r="I466" s="79" t="s">
        <v>27</v>
      </c>
      <c r="J466" s="79" t="s">
        <v>1723</v>
      </c>
      <c r="K466" s="79" t="s">
        <v>1797</v>
      </c>
      <c r="L466" s="79" t="s">
        <v>26</v>
      </c>
      <c r="M466" s="79" t="s">
        <v>27</v>
      </c>
      <c r="N466" s="79" t="s">
        <v>1723</v>
      </c>
      <c r="O466" s="79" t="s">
        <v>1798</v>
      </c>
      <c r="P466" s="80" t="str">
        <f>+38(0462)676715, +38(050)7221911</f>
        <v>#ERROR!</v>
      </c>
      <c r="Q466" s="79" t="s">
        <v>1799</v>
      </c>
      <c r="R466" s="79" t="s">
        <v>75</v>
      </c>
      <c r="S466" s="79" t="s">
        <v>1727</v>
      </c>
      <c r="T466" s="78"/>
    </row>
    <row r="467">
      <c r="A467" s="12">
        <v>467.0</v>
      </c>
      <c r="B467" s="79" t="s">
        <v>1800</v>
      </c>
      <c r="C467" s="79" t="s">
        <v>1667</v>
      </c>
      <c r="D467" s="79" t="s">
        <v>1801</v>
      </c>
      <c r="E467" s="79">
        <v>2214917.0</v>
      </c>
      <c r="F467" s="79" t="s">
        <v>1802</v>
      </c>
      <c r="G467" s="79" t="s">
        <v>25</v>
      </c>
      <c r="H467" s="79" t="s">
        <v>26</v>
      </c>
      <c r="I467" s="79" t="s">
        <v>27</v>
      </c>
      <c r="J467" s="79" t="s">
        <v>1723</v>
      </c>
      <c r="K467" s="79" t="s">
        <v>1803</v>
      </c>
      <c r="L467" s="79" t="s">
        <v>26</v>
      </c>
      <c r="M467" s="79" t="s">
        <v>27</v>
      </c>
      <c r="N467" s="79" t="s">
        <v>1723</v>
      </c>
      <c r="O467" s="79" t="s">
        <v>1804</v>
      </c>
      <c r="P467" s="80" t="str">
        <f>+38 (0462) 676 399</f>
        <v>#ERROR!</v>
      </c>
      <c r="Q467" s="79" t="s">
        <v>1805</v>
      </c>
      <c r="R467" s="79" t="s">
        <v>75</v>
      </c>
      <c r="S467" s="79" t="s">
        <v>1727</v>
      </c>
      <c r="T467" s="78"/>
    </row>
    <row r="468">
      <c r="A468" s="12">
        <v>468.0</v>
      </c>
      <c r="B468" s="79" t="s">
        <v>1806</v>
      </c>
      <c r="C468" s="79" t="s">
        <v>1738</v>
      </c>
      <c r="D468" s="79" t="s">
        <v>128</v>
      </c>
      <c r="E468" s="79">
        <v>5530180.0</v>
      </c>
      <c r="F468" s="79" t="s">
        <v>1807</v>
      </c>
      <c r="G468" s="79" t="s">
        <v>25</v>
      </c>
      <c r="H468" s="79" t="s">
        <v>26</v>
      </c>
      <c r="I468" s="79" t="s">
        <v>27</v>
      </c>
      <c r="J468" s="79" t="s">
        <v>1723</v>
      </c>
      <c r="K468" s="79" t="s">
        <v>1808</v>
      </c>
      <c r="L468" s="79" t="s">
        <v>26</v>
      </c>
      <c r="M468" s="79" t="s">
        <v>27</v>
      </c>
      <c r="N468" s="79" t="s">
        <v>1723</v>
      </c>
      <c r="O468" s="79" t="s">
        <v>1808</v>
      </c>
      <c r="P468" s="80" t="str">
        <f>+38 (0462) 647 934</f>
        <v>#ERROR!</v>
      </c>
      <c r="Q468" s="79" t="s">
        <v>1809</v>
      </c>
      <c r="R468" s="79" t="s">
        <v>75</v>
      </c>
      <c r="S468" s="79" t="s">
        <v>1727</v>
      </c>
      <c r="T468" s="78"/>
    </row>
    <row r="469">
      <c r="A469" s="12">
        <v>469.0</v>
      </c>
      <c r="B469" s="79" t="s">
        <v>1810</v>
      </c>
      <c r="C469" s="79" t="s">
        <v>1738</v>
      </c>
      <c r="D469" s="79" t="s">
        <v>128</v>
      </c>
      <c r="E469" s="79">
        <v>2217407.0</v>
      </c>
      <c r="F469" s="79" t="s">
        <v>1807</v>
      </c>
      <c r="G469" s="79" t="s">
        <v>25</v>
      </c>
      <c r="H469" s="79" t="s">
        <v>26</v>
      </c>
      <c r="I469" s="79" t="s">
        <v>27</v>
      </c>
      <c r="J469" s="79" t="s">
        <v>1723</v>
      </c>
      <c r="K469" s="79" t="s">
        <v>1811</v>
      </c>
      <c r="L469" s="79" t="s">
        <v>26</v>
      </c>
      <c r="M469" s="79" t="s">
        <v>27</v>
      </c>
      <c r="N469" s="79" t="s">
        <v>1723</v>
      </c>
      <c r="O469" s="79" t="s">
        <v>1811</v>
      </c>
      <c r="P469" s="80" t="str">
        <f>+38 0462 675 965</f>
        <v>#ERROR!</v>
      </c>
      <c r="Q469" s="79" t="s">
        <v>1812</v>
      </c>
      <c r="R469" s="79" t="s">
        <v>75</v>
      </c>
      <c r="S469" s="79" t="s">
        <v>1727</v>
      </c>
      <c r="T469" s="78"/>
    </row>
    <row r="470">
      <c r="A470" s="12">
        <v>470.0</v>
      </c>
      <c r="B470" s="79" t="s">
        <v>1813</v>
      </c>
      <c r="C470" s="79" t="s">
        <v>1738</v>
      </c>
      <c r="D470" s="79" t="s">
        <v>128</v>
      </c>
      <c r="E470" s="79">
        <v>2.5619019E7</v>
      </c>
      <c r="F470" s="79" t="s">
        <v>1807</v>
      </c>
      <c r="G470" s="79" t="s">
        <v>25</v>
      </c>
      <c r="H470" s="79" t="s">
        <v>26</v>
      </c>
      <c r="I470" s="79" t="s">
        <v>27</v>
      </c>
      <c r="J470" s="79" t="s">
        <v>1723</v>
      </c>
      <c r="K470" s="79" t="s">
        <v>1814</v>
      </c>
      <c r="L470" s="79" t="s">
        <v>26</v>
      </c>
      <c r="M470" s="79" t="s">
        <v>27</v>
      </c>
      <c r="N470" s="79" t="s">
        <v>1723</v>
      </c>
      <c r="O470" s="79" t="s">
        <v>1814</v>
      </c>
      <c r="P470" s="80" t="str">
        <f>+38 (04622) 38 064</f>
        <v>#ERROR!</v>
      </c>
      <c r="Q470" s="79" t="s">
        <v>1815</v>
      </c>
      <c r="R470" s="79" t="s">
        <v>75</v>
      </c>
      <c r="S470" s="79" t="s">
        <v>1727</v>
      </c>
      <c r="T470" s="78"/>
    </row>
    <row r="471">
      <c r="A471" s="12">
        <v>471.0</v>
      </c>
      <c r="B471" s="79" t="s">
        <v>1816</v>
      </c>
      <c r="C471" s="79" t="s">
        <v>1738</v>
      </c>
      <c r="D471" s="79" t="s">
        <v>128</v>
      </c>
      <c r="E471" s="79">
        <v>2217459.0</v>
      </c>
      <c r="F471" s="79" t="s">
        <v>1807</v>
      </c>
      <c r="G471" s="79" t="s">
        <v>25</v>
      </c>
      <c r="H471" s="79" t="s">
        <v>26</v>
      </c>
      <c r="I471" s="79" t="s">
        <v>27</v>
      </c>
      <c r="J471" s="79" t="s">
        <v>1723</v>
      </c>
      <c r="K471" s="79" t="s">
        <v>1817</v>
      </c>
      <c r="L471" s="79" t="s">
        <v>26</v>
      </c>
      <c r="M471" s="79" t="s">
        <v>27</v>
      </c>
      <c r="N471" s="79" t="s">
        <v>1723</v>
      </c>
      <c r="O471" s="79" t="s">
        <v>1817</v>
      </c>
      <c r="P471" s="80" t="str">
        <f>+38 (0462) 647 815</f>
        <v>#ERROR!</v>
      </c>
      <c r="Q471" s="79" t="s">
        <v>1818</v>
      </c>
      <c r="R471" s="79" t="s">
        <v>75</v>
      </c>
      <c r="S471" s="79" t="s">
        <v>1727</v>
      </c>
      <c r="T471" s="78"/>
    </row>
    <row r="472">
      <c r="A472" s="12">
        <v>472.0</v>
      </c>
      <c r="B472" s="79" t="s">
        <v>1819</v>
      </c>
      <c r="C472" s="79" t="s">
        <v>1820</v>
      </c>
      <c r="D472" s="79" t="s">
        <v>1821</v>
      </c>
      <c r="E472" s="79">
        <v>2225967.0</v>
      </c>
      <c r="F472" s="79" t="s">
        <v>1822</v>
      </c>
      <c r="G472" s="79" t="s">
        <v>25</v>
      </c>
      <c r="H472" s="79" t="s">
        <v>26</v>
      </c>
      <c r="I472" s="79" t="s">
        <v>27</v>
      </c>
      <c r="J472" s="79" t="s">
        <v>1723</v>
      </c>
      <c r="K472" s="79" t="s">
        <v>1823</v>
      </c>
      <c r="L472" s="79" t="s">
        <v>26</v>
      </c>
      <c r="M472" s="79" t="s">
        <v>27</v>
      </c>
      <c r="N472" s="79" t="s">
        <v>1723</v>
      </c>
      <c r="O472" s="79" t="s">
        <v>1823</v>
      </c>
      <c r="P472" s="80" t="str">
        <f>+38(046)2675544</f>
        <v>#ERROR!</v>
      </c>
      <c r="Q472" s="79" t="s">
        <v>1824</v>
      </c>
      <c r="R472" s="79" t="s">
        <v>34</v>
      </c>
      <c r="S472" s="79" t="s">
        <v>1727</v>
      </c>
      <c r="T472" s="78"/>
    </row>
    <row r="473">
      <c r="A473" s="12">
        <v>473.0</v>
      </c>
      <c r="B473" s="79" t="s">
        <v>1825</v>
      </c>
      <c r="C473" s="79" t="s">
        <v>1820</v>
      </c>
      <c r="D473" s="79" t="s">
        <v>1821</v>
      </c>
      <c r="E473" s="79">
        <v>2.139444E7</v>
      </c>
      <c r="F473" s="79" t="s">
        <v>1826</v>
      </c>
      <c r="G473" s="79" t="s">
        <v>25</v>
      </c>
      <c r="H473" s="79" t="s">
        <v>26</v>
      </c>
      <c r="I473" s="79" t="s">
        <v>27</v>
      </c>
      <c r="J473" s="79" t="s">
        <v>1723</v>
      </c>
      <c r="K473" s="79" t="s">
        <v>1827</v>
      </c>
      <c r="L473" s="79" t="s">
        <v>26</v>
      </c>
      <c r="M473" s="79" t="s">
        <v>27</v>
      </c>
      <c r="N473" s="79" t="s">
        <v>1723</v>
      </c>
      <c r="O473" s="79" t="s">
        <v>1827</v>
      </c>
      <c r="P473" s="80" t="str">
        <f>+38(046)2777729</f>
        <v>#ERROR!</v>
      </c>
      <c r="Q473" s="79" t="s">
        <v>1828</v>
      </c>
      <c r="R473" s="79" t="s">
        <v>34</v>
      </c>
      <c r="S473" s="79" t="s">
        <v>1727</v>
      </c>
      <c r="T473" s="78"/>
    </row>
    <row r="474">
      <c r="A474" s="12">
        <v>474.0</v>
      </c>
      <c r="B474" s="79" t="s">
        <v>1829</v>
      </c>
      <c r="C474" s="79" t="s">
        <v>1820</v>
      </c>
      <c r="D474" s="79" t="s">
        <v>1821</v>
      </c>
      <c r="E474" s="79">
        <v>5458910.0</v>
      </c>
      <c r="F474" s="79" t="s">
        <v>1830</v>
      </c>
      <c r="G474" s="79" t="s">
        <v>25</v>
      </c>
      <c r="H474" s="79" t="s">
        <v>26</v>
      </c>
      <c r="I474" s="79" t="s">
        <v>27</v>
      </c>
      <c r="J474" s="79" t="s">
        <v>1723</v>
      </c>
      <c r="K474" s="79" t="s">
        <v>1831</v>
      </c>
      <c r="L474" s="79" t="s">
        <v>26</v>
      </c>
      <c r="M474" s="79" t="s">
        <v>27</v>
      </c>
      <c r="N474" s="79" t="s">
        <v>1723</v>
      </c>
      <c r="O474" s="79" t="s">
        <v>1832</v>
      </c>
      <c r="P474" s="80" t="str">
        <f>+38(046)2651353</f>
        <v>#ERROR!</v>
      </c>
      <c r="Q474" s="79" t="s">
        <v>1833</v>
      </c>
      <c r="R474" s="79" t="s">
        <v>34</v>
      </c>
      <c r="S474" s="79" t="s">
        <v>1727</v>
      </c>
      <c r="T474" s="78"/>
    </row>
    <row r="475">
      <c r="A475" s="12">
        <v>475.0</v>
      </c>
      <c r="B475" s="79" t="s">
        <v>1834</v>
      </c>
      <c r="C475" s="79" t="s">
        <v>1820</v>
      </c>
      <c r="D475" s="79" t="s">
        <v>1835</v>
      </c>
      <c r="E475" s="79">
        <v>3.1275331E7</v>
      </c>
      <c r="F475" s="79" t="s">
        <v>1836</v>
      </c>
      <c r="G475" s="79" t="s">
        <v>25</v>
      </c>
      <c r="H475" s="79" t="s">
        <v>26</v>
      </c>
      <c r="I475" s="79" t="s">
        <v>27</v>
      </c>
      <c r="J475" s="79" t="s">
        <v>1723</v>
      </c>
      <c r="K475" s="79" t="s">
        <v>1837</v>
      </c>
      <c r="L475" s="79" t="s">
        <v>26</v>
      </c>
      <c r="M475" s="79" t="s">
        <v>27</v>
      </c>
      <c r="N475" s="79" t="s">
        <v>1723</v>
      </c>
      <c r="O475" s="79" t="s">
        <v>1837</v>
      </c>
      <c r="P475" s="80" t="str">
        <f>+38(046)2777368</f>
        <v>#ERROR!</v>
      </c>
      <c r="Q475" s="79" t="s">
        <v>1838</v>
      </c>
      <c r="R475" s="79" t="s">
        <v>34</v>
      </c>
      <c r="S475" s="79" t="s">
        <v>1727</v>
      </c>
      <c r="T475" s="78"/>
    </row>
  </sheetData>
  <mergeCells count="13">
    <mergeCell ref="G3:G4"/>
    <mergeCell ref="H3:K3"/>
    <mergeCell ref="L3:O3"/>
    <mergeCell ref="P3:P4"/>
    <mergeCell ref="Q3:Q4"/>
    <mergeCell ref="R3:S3"/>
    <mergeCell ref="A1:T2"/>
    <mergeCell ref="A3:A4"/>
    <mergeCell ref="B3:B4"/>
    <mergeCell ref="C3:C4"/>
    <mergeCell ref="D3:D4"/>
    <mergeCell ref="E3:E4"/>
    <mergeCell ref="F3:F4"/>
  </mergeCells>
  <hyperlinks>
    <hyperlink r:id="rId1" ref="Q29"/>
    <hyperlink r:id="rId2" ref="Q48"/>
    <hyperlink r:id="rId3" ref="Q110"/>
    <hyperlink r:id="rId4" ref="Q111"/>
    <hyperlink r:id="rId5" ref="Q114"/>
    <hyperlink r:id="rId6" ref="Q115"/>
    <hyperlink r:id="rId7" ref="Q116"/>
    <hyperlink r:id="rId8" ref="Q117"/>
    <hyperlink r:id="rId9" ref="Q118"/>
    <hyperlink r:id="rId10" ref="Q119"/>
    <hyperlink r:id="rId11" ref="Q120"/>
    <hyperlink r:id="rId12" ref="Q121"/>
    <hyperlink r:id="rId13" ref="Q122"/>
    <hyperlink r:id="rId14" ref="Q123"/>
    <hyperlink r:id="rId15" ref="Q124"/>
    <hyperlink r:id="rId16" ref="Q125"/>
    <hyperlink r:id="rId17" ref="Q126"/>
    <hyperlink r:id="rId18" ref="Q127"/>
    <hyperlink r:id="rId19" ref="Q128"/>
    <hyperlink r:id="rId20" ref="Q154"/>
    <hyperlink r:id="rId21" ref="Q155"/>
    <hyperlink r:id="rId22" ref="Q156"/>
    <hyperlink r:id="rId23" ref="Q157"/>
    <hyperlink r:id="rId24" ref="Q158"/>
    <hyperlink r:id="rId25" ref="Q159"/>
    <hyperlink r:id="rId26" ref="Q160"/>
    <hyperlink r:id="rId27" ref="Q161"/>
    <hyperlink r:id="rId28" ref="Q162"/>
    <hyperlink r:id="rId29" ref="Q163"/>
    <hyperlink r:id="rId30" ref="Q164"/>
    <hyperlink r:id="rId31" ref="Q236"/>
    <hyperlink r:id="rId32" ref="Q237"/>
    <hyperlink r:id="rId33" ref="Q238"/>
    <hyperlink r:id="rId34" ref="Q239"/>
    <hyperlink r:id="rId35" ref="Q240"/>
    <hyperlink r:id="rId36" ref="Q241"/>
    <hyperlink r:id="rId37" ref="Q242"/>
    <hyperlink r:id="rId38" ref="Q243"/>
    <hyperlink r:id="rId39" ref="Q244"/>
    <hyperlink r:id="rId40" ref="Q245"/>
    <hyperlink r:id="rId41" ref="Q246"/>
    <hyperlink r:id="rId42" ref="Q247"/>
    <hyperlink r:id="rId43" ref="Q248"/>
    <hyperlink r:id="rId44" ref="Q249"/>
    <hyperlink r:id="rId45" ref="Q250"/>
    <hyperlink r:id="rId46" ref="Q251"/>
    <hyperlink r:id="rId47" ref="Q252"/>
    <hyperlink r:id="rId48" ref="Q253"/>
    <hyperlink r:id="rId49" ref="Q254"/>
    <hyperlink r:id="rId50" ref="Q255"/>
    <hyperlink r:id="rId51" ref="Q256"/>
    <hyperlink r:id="rId52" ref="Q257"/>
    <hyperlink r:id="rId53" ref="Q258"/>
    <hyperlink r:id="rId54" ref="Q259"/>
    <hyperlink r:id="rId55" ref="Q260"/>
    <hyperlink r:id="rId56" ref="Q261"/>
    <hyperlink r:id="rId57" ref="Q262"/>
    <hyperlink r:id="rId58" ref="Q263"/>
    <hyperlink r:id="rId59" ref="Q264"/>
    <hyperlink r:id="rId60" ref="Q331"/>
    <hyperlink r:id="rId61" ref="Q332"/>
    <hyperlink r:id="rId62" ref="Q333"/>
    <hyperlink r:id="rId63" ref="Q334"/>
    <hyperlink r:id="rId64" ref="Q335"/>
    <hyperlink r:id="rId65" ref="Q336"/>
    <hyperlink r:id="rId66" ref="Q337"/>
    <hyperlink r:id="rId67" ref="Q338"/>
    <hyperlink r:id="rId68" ref="Q339"/>
    <hyperlink r:id="rId69" ref="Q340"/>
    <hyperlink r:id="rId70" ref="Q341"/>
    <hyperlink r:id="rId71" ref="Q342"/>
    <hyperlink r:id="rId72" ref="Q343"/>
    <hyperlink r:id="rId73" ref="Q344"/>
    <hyperlink r:id="rId74" ref="Q345"/>
    <hyperlink r:id="rId75" ref="Q346"/>
    <hyperlink r:id="rId76" ref="Q422"/>
    <hyperlink r:id="rId77" ref="Q423"/>
    <hyperlink r:id="rId78" ref="Q424"/>
    <hyperlink r:id="rId79" ref="Q425"/>
    <hyperlink r:id="rId80" ref="Q426"/>
    <hyperlink r:id="rId81" ref="Q427"/>
    <hyperlink r:id="rId82" ref="Q459"/>
  </hyperlinks>
  <drawing r:id="rId83"/>
</worksheet>
</file>